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100711\Desktop\Servicii de Curatenie\"/>
    </mc:Choice>
  </mc:AlternateContent>
  <bookViews>
    <workbookView xWindow="0" yWindow="0" windowWidth="23040" windowHeight="9210"/>
  </bookViews>
  <sheets>
    <sheet name="Anexa of financiar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I7" i="1"/>
  <c r="G131" i="1" l="1"/>
  <c r="G53" i="1"/>
  <c r="G38" i="1"/>
  <c r="G112" i="1" l="1"/>
  <c r="G103" i="1"/>
  <c r="G20" i="1" l="1"/>
  <c r="G13" i="1"/>
  <c r="G7" i="1"/>
  <c r="I13" i="1" l="1"/>
  <c r="J13" i="1" s="1"/>
  <c r="J16" i="1" l="1"/>
  <c r="G47" i="1"/>
  <c r="G161" i="1"/>
  <c r="I161" i="1" s="1"/>
  <c r="G156" i="1"/>
  <c r="I156" i="1" s="1"/>
  <c r="G150" i="1"/>
  <c r="I150" i="1" s="1"/>
  <c r="G143" i="1"/>
  <c r="I143" i="1" s="1"/>
  <c r="I131" i="1"/>
  <c r="I112" i="1"/>
  <c r="I103" i="1"/>
  <c r="G97" i="1"/>
  <c r="I97" i="1" s="1"/>
  <c r="G91" i="1"/>
  <c r="I91" i="1" s="1"/>
  <c r="G85" i="1"/>
  <c r="I85" i="1" s="1"/>
  <c r="G76" i="1"/>
  <c r="I76" i="1" s="1"/>
  <c r="J97" i="1" l="1"/>
  <c r="J99" i="1" s="1"/>
  <c r="J143" i="1"/>
  <c r="J146" i="1" s="1"/>
  <c r="J103" i="1"/>
  <c r="J108" i="1" s="1"/>
  <c r="J150" i="1"/>
  <c r="J85" i="1"/>
  <c r="J112" i="1"/>
  <c r="J127" i="1" s="1"/>
  <c r="J156" i="1"/>
  <c r="J158" i="1" s="1"/>
  <c r="J91" i="1"/>
  <c r="J93" i="1" s="1"/>
  <c r="J131" i="1"/>
  <c r="J139" i="1" s="1"/>
  <c r="J161" i="1"/>
  <c r="J163" i="1" s="1"/>
  <c r="J76" i="1"/>
  <c r="J81" i="1" s="1"/>
  <c r="J152" i="1"/>
  <c r="J87" i="1"/>
  <c r="G67" i="1"/>
  <c r="I67" i="1" s="1"/>
  <c r="G60" i="1"/>
  <c r="I60" i="1" s="1"/>
  <c r="J67" i="1" l="1"/>
  <c r="J72" i="1" s="1"/>
  <c r="J60" i="1"/>
  <c r="J63" i="1" s="1"/>
  <c r="I53" i="1"/>
  <c r="I47" i="1"/>
  <c r="I38" i="1"/>
  <c r="G28" i="1"/>
  <c r="I28" i="1" s="1"/>
  <c r="I20" i="1"/>
  <c r="J53" i="1" l="1"/>
  <c r="J56" i="1" s="1"/>
  <c r="J20" i="1"/>
  <c r="J24" i="1" s="1"/>
  <c r="J28" i="1"/>
  <c r="J34" i="1" s="1"/>
  <c r="J47" i="1"/>
  <c r="J49" i="1" s="1"/>
  <c r="J38" i="1"/>
  <c r="J43" i="1" s="1"/>
  <c r="J165" i="1" l="1"/>
</calcChain>
</file>

<file path=xl/sharedStrings.xml><?xml version="1.0" encoding="utf-8"?>
<sst xmlns="http://schemas.openxmlformats.org/spreadsheetml/2006/main" count="430" uniqueCount="167">
  <si>
    <t>Nr.Crt.</t>
  </si>
  <si>
    <t>Lot nr.</t>
  </si>
  <si>
    <t>Denumire lot.</t>
  </si>
  <si>
    <t xml:space="preserve">Adresa </t>
  </si>
  <si>
    <t>Suprafata [mp]</t>
  </si>
  <si>
    <t>Pret unitar ofertat                 [lei/mp fara T.V.A.]</t>
  </si>
  <si>
    <t>Denumire sublot.</t>
  </si>
  <si>
    <t>Sublot nr.</t>
  </si>
  <si>
    <t>-</t>
  </si>
  <si>
    <t>Sediul Societatii FISE Electrica Serv SA</t>
  </si>
  <si>
    <t>Muzeul National Tehnic Dimitrie Leonida</t>
  </si>
  <si>
    <t xml:space="preserve"> Sos. Stefan cel Mare nr. 1A, Bucuresti, sector 1;</t>
  </si>
  <si>
    <t>Punctul de lucru 
S FISE Electrica Serv SA</t>
  </si>
  <si>
    <t xml:space="preserve"> Strada Negoiu nr. 12, sector 3, Bucuresti;</t>
  </si>
  <si>
    <t xml:space="preserve"> Str. G-ral Candiano Popescu nr. 2, Bucuresti, sector 4</t>
  </si>
  <si>
    <t>Pret total/luna                             [lei fara T.V.A.]</t>
  </si>
  <si>
    <t>Denumire societate</t>
  </si>
  <si>
    <t>FORMULAR DE OFERTA</t>
  </si>
  <si>
    <t>Str. Costin Nenitescu nr. 5-9, sector 6, Bucuresti;</t>
  </si>
  <si>
    <t>Bdul Ferdinand nr. 137, sector 2, Bucuresti</t>
  </si>
  <si>
    <t>Locatie DSEMU</t>
  </si>
  <si>
    <t xml:space="preserve">SISE MN Suprastructura – 
Punct de Lucru Ploiesti 
 DEER MN - spatii inchiriate
 </t>
  </si>
  <si>
    <t xml:space="preserve">Punct de Lucru Ploiesti – 
Sectia Auto 
DEER MN - Depozit - spatii inchiriate
</t>
  </si>
  <si>
    <t xml:space="preserve"> DEER MN - spatii inchiriate</t>
  </si>
  <si>
    <t xml:space="preserve">Punct de Lucru Ploiesti – 
CREEM si depozite
DEER MN - Depozite/SAR/DCEE - spatii inchiriate
</t>
  </si>
  <si>
    <t>Str. Andrei Muresanu nr. 58, Ploiesti</t>
  </si>
  <si>
    <t>Str. Mihai Bravu nr. 19, Ploiesti</t>
  </si>
  <si>
    <t>Punct de Lucru Targoviste – CCE – Trafo – spatii inchiriate</t>
  </si>
  <si>
    <t>Punct de Lucru Targoviste locatia Găeşti</t>
  </si>
  <si>
    <t>Str. Calea Domnească nr. 236, Targoviste</t>
  </si>
  <si>
    <t xml:space="preserve"> Str. Gimnaziului nr.15, Targoviste</t>
  </si>
  <si>
    <t>Str. Aleea Sinaia nr. 58, Aninoasa, sat Viforata</t>
  </si>
  <si>
    <t>Str. Potopului nr. 2, Găeşti</t>
  </si>
  <si>
    <t>Str. Nicolae Balcescu nr. 35A, Galati;</t>
  </si>
  <si>
    <t>  Str. Gara8 nr. 6, Galati</t>
  </si>
  <si>
    <t xml:space="preserve"> Str. Calea Calarasilor nr. 48, Braila;</t>
  </si>
  <si>
    <t>Soseaua Baldovinesti nr. 12, Braila</t>
  </si>
  <si>
    <t>Str. Combinatului nr.1</t>
  </si>
  <si>
    <t>Punct de lucru Alba</t>
  </si>
  <si>
    <t>Punct de lucru Aiud</t>
  </si>
  <si>
    <t>Punct de lucru Campeni</t>
  </si>
  <si>
    <t>Str. Daczo nr. 2</t>
  </si>
  <si>
    <t>Str. Uzinei nr. 1-7</t>
  </si>
  <si>
    <t>Punct de lucru Targu Mures al SISE Electrica Transilvania Sud (cladire principala)</t>
  </si>
  <si>
    <t>Atelier bobinaj</t>
  </si>
  <si>
    <t>Reparat contori/CREE</t>
  </si>
  <si>
    <t>Autobaza Sincraiu de Mures</t>
  </si>
  <si>
    <t>Str. Calarasilor nr. 103</t>
  </si>
  <si>
    <t>Str. Principala nr. 54</t>
  </si>
  <si>
    <t>Cladire P+4, (sediu adm SISE TN, etaj 3)</t>
  </si>
  <si>
    <t>Centrala Termica FIC (Vestiar+WC+Spalator)</t>
  </si>
  <si>
    <t>Cladire Autobaza (birouri, ateliere, hala)</t>
  </si>
  <si>
    <t xml:space="preserve">Cladire P+3, etaj 3
(LIV Contori)
</t>
  </si>
  <si>
    <t>Cladire P+4 etaj 2 partial</t>
  </si>
  <si>
    <t xml:space="preserve">Cladire P+3, etaj 2
(sediu Centrul CCE)
</t>
  </si>
  <si>
    <t>Hala Trafo (vestiar trafo)</t>
  </si>
  <si>
    <t>Cladire adm. PL Turda</t>
  </si>
  <si>
    <t>Cluj-Napoca,str.Taberei  nr. 20</t>
  </si>
  <si>
    <t>Sediul UZINA NOUA</t>
  </si>
  <si>
    <t>Magazia Centrala</t>
  </si>
  <si>
    <t xml:space="preserve">Autobaza
Birou sef sectie
</t>
  </si>
  <si>
    <t>Vestiar angajati</t>
  </si>
  <si>
    <t>Toaleta, baie</t>
  </si>
  <si>
    <t>Lab.contoare</t>
  </si>
  <si>
    <t xml:space="preserve">Baia Mare,
str. 8 Martie nr. 9
</t>
  </si>
  <si>
    <t>Baia Mare,str. 8 Martie nr. 9</t>
  </si>
  <si>
    <t>Baia Mare, str. M. Eminescu nr. 27</t>
  </si>
  <si>
    <t>Baia Mare,
str.Victoriei nr. 64</t>
  </si>
  <si>
    <t>Punct de lucru Baia Mare 
Sediul administrativ</t>
  </si>
  <si>
    <r>
      <t>Punct de lucru</t>
    </r>
    <r>
      <rPr>
        <sz val="12"/>
        <color rgb="FF000000"/>
        <rFont val="Times New Roman"/>
        <family val="1"/>
      </rPr>
      <t xml:space="preserve"> Bistrita-  Sediul administrativ</t>
    </r>
  </si>
  <si>
    <t>Baza de Productie</t>
  </si>
  <si>
    <t>Bistrita,str. V.Conta, nr.11</t>
  </si>
  <si>
    <t>Bistrita, str.Zefirului, nr.11</t>
  </si>
  <si>
    <t>Punct de lucru Oradea-  Sediul administrativ</t>
  </si>
  <si>
    <t>Oradea,str. Grivitei 32</t>
  </si>
  <si>
    <t>Punct de lucru Satu Mare - Sediul Administrativ</t>
  </si>
  <si>
    <t>Satu Mare, str. Magnoliei, nr.37/A</t>
  </si>
  <si>
    <t>Punct de lucru Zalau - Sediul Administrativ</t>
  </si>
  <si>
    <t>Zalau, bdul M Viteazul nr 79</t>
  </si>
  <si>
    <t>5.1</t>
  </si>
  <si>
    <t xml:space="preserve"> Str. Maresal Averescu nr. 3, Buzau</t>
  </si>
  <si>
    <t xml:space="preserve">_______
        (Semnătura şi ştampila)   
</t>
  </si>
  <si>
    <t>ANEXA OFERTA FINANCIARA</t>
  </si>
  <si>
    <t xml:space="preserve">OFERTANT
……………………………
(denumire)
</t>
  </si>
  <si>
    <t>Str. Deltei nr. 40, Ploiesti</t>
  </si>
  <si>
    <t>Str. Nicolae Balcescu nr. 44, Campina</t>
  </si>
  <si>
    <t>Societatea FISE Electrica Serv - Aparat Central, S FISE Electrica Serv- Punctul de lucru si Muzeul National Tehnic "Dimitrie Leonida", Obiectiv social Vila Cheia si Obiectiv social Vila Tusnad TOTAL PE LOT, VALOARE LUNARAx24</t>
  </si>
  <si>
    <t>Pret total/24 luni                             [lei fara T.V.A.]</t>
  </si>
  <si>
    <t>Vila Cheia</t>
  </si>
  <si>
    <t>Com Maneciu, loc. Cheia</t>
  </si>
  <si>
    <t>Vila Tusnad</t>
  </si>
  <si>
    <t>Societatea Filiala de Intretinere si Servicii Energetice “Electrica Serv” SA, DSEMU TOTAL PE LOT, VALOARE LUNARAx24</t>
  </si>
  <si>
    <t>SISE Electrica Muntenia Nord si Punctul de Lucru Ploiesti TOTAL PE LOT, VALOARE LUNARAx24</t>
  </si>
  <si>
    <t>Punct de lucru Ploiesti</t>
  </si>
  <si>
    <t>Pret total/24luni                             [lei fara T.V.A.]</t>
  </si>
  <si>
    <t>SISE Electrica Muntenia Nord - Punctul de Lucru Targoviste TOTAL PE LOT, VALOARE LUNARAx24</t>
  </si>
  <si>
    <t>Sediul Punct de Lucru Targoviste –EFSA/DEER/AISE</t>
  </si>
  <si>
    <t>Punct de Lucru Targoviste – –EFSA/DEER/AISE</t>
  </si>
  <si>
    <t>SISE Electrica Muntenia Nord -Punct de lucru Buzau-TOTAL PE LOT, VALOARE LUNARAx24</t>
  </si>
  <si>
    <t>Punct de lucru Buzau - sediu birouri</t>
  </si>
  <si>
    <t>SISE Electrica Muntenia Nord - Punct de Lucru Galati TOTAL PE LOT, VALOARE LUNARAx24</t>
  </si>
  <si>
    <t xml:space="preserve">Punct de lucru Galati </t>
  </si>
  <si>
    <t>Punct de lucru Galati Sectia Auto DEER MN DCEE/COR/Depozite</t>
  </si>
  <si>
    <t>SISE Electrica Muntenia Nord - Punct de Lucru Braila TOTAL PE LOT, VALOARE LUNARAx24</t>
  </si>
  <si>
    <t>Imobil cladire sediu sectia auto Braila</t>
  </si>
  <si>
    <t>Imobil cladire, birouri vestiare si spatii productive DCE, Autobaza si reparatii contoare</t>
  </si>
  <si>
    <t>SISE ELECTRICA TRANSILVANIA SUD / Punct de lucru BRASOV TOTAL PE LOT, VALOARE LUNARAx24</t>
  </si>
  <si>
    <t>Sediul SISE</t>
  </si>
  <si>
    <t>Punct de lucru (Cladirea Mentenanta)</t>
  </si>
  <si>
    <t>Punct de lucru (CM Reparatii MT/JT - Fagaras)</t>
  </si>
  <si>
    <t>Punct de lucru Cladirea Atelierului Auto-curtea interioara SISE Punct de lucru</t>
  </si>
  <si>
    <t>SISE ELECTRICA TRANSILVANIA SUD / Punct de lucru ALBA TOTAL PE LOT, VALOARE LUNARAx24</t>
  </si>
  <si>
    <t>Sediul Central Alba</t>
  </si>
  <si>
    <t>Str. Consiliul Europei nr. 1, Alba Iulia</t>
  </si>
  <si>
    <t>Str. Ferdinand I nr. 83, Alba Iulia</t>
  </si>
  <si>
    <t>Str. Morii nr. 39, Aiud</t>
  </si>
  <si>
    <t>Str. Libertatii nr. 28, Campeni</t>
  </si>
  <si>
    <t>SISE ELECTRICA TRANSILVANIA SUD / Punct de lucru Sfantu Cheorghe TOTAL PE LOT, VALOARE LUNARAx24</t>
  </si>
  <si>
    <t>Sediul SISE Sf. Gheorghe</t>
  </si>
  <si>
    <t>SISE ELECTRICA TRANSILVANIA SUD / Punct de lucru Miercurea Ciuc TOTAL PE LOT, VALOARE LUNARAx24</t>
  </si>
  <si>
    <t>Baza de productie.</t>
  </si>
  <si>
    <t xml:space="preserve"> Str. Leliceni nr. 49/A, Miercurea Ciuc. </t>
  </si>
  <si>
    <t>12.1</t>
  </si>
  <si>
    <t>SISE ELECTRICA TRANSILVANIA SUD / Punct de lucru Sibiu TOTAL PE LOT, VALOARE LUNARAx24</t>
  </si>
  <si>
    <t>Punct de lucru Sibiu (cladire auto)</t>
  </si>
  <si>
    <t>SISE ELECTRICA TRANSILVANIA SUD / Punct de lucru Targu Mures TOTAL PE LOT, VALOARE LUNARAx24</t>
  </si>
  <si>
    <t>SISE ELECTRICA TRANSILVANIA Nord / Punct de lucru Cluj TOTAL PE LOT, VALOARE LUNARAx24</t>
  </si>
  <si>
    <t>Hala Trafo (birou maistru)</t>
  </si>
  <si>
    <t>Hala Trafo (WC Trafo)</t>
  </si>
  <si>
    <t>Hala Trafo (spalator baie trafo)</t>
  </si>
  <si>
    <t>Hala Trafo (spatii auxiliare)</t>
  </si>
  <si>
    <t>Cladire adm PL Dej</t>
  </si>
  <si>
    <t>Dej, Str Crangului nr 16A</t>
  </si>
  <si>
    <t>Cladire adm PL Gherla</t>
  </si>
  <si>
    <t>Gherla, str. Gelu nr 9</t>
  </si>
  <si>
    <t>Turda, Str Stefan cel Mare nr 2</t>
  </si>
  <si>
    <t>SISE ELECTRICA TRANSILVANIA NORD/Punct de lucru BAIA MARE  TOTAL PE LOT, VALOARE LUNARAx24</t>
  </si>
  <si>
    <t>SISE ELECTRICA TRANSILVANIA NORD/Punct de lucru Bistrita TOTAL PE LOT, VALOARE LUNARAx24</t>
  </si>
  <si>
    <t>SISE ELECTRICA TRANSILVANIA Nord / Punct de lucru Oradea TOTAL PE LOT, VALOARE LUNARAx24</t>
  </si>
  <si>
    <t>SISE ELECTRICA TRANSILVANIA Nord / Punct de lucru Satu Mare TOTAL PE LOT, VALOARE LUNARAx24</t>
  </si>
  <si>
    <t>SISE ELECTRICA TRANSILVANIA NORD/Punct de lucru Zalau TOTAL PE LOT, VALOARE LUNARAx24</t>
  </si>
  <si>
    <t xml:space="preserve">Tarifele se oferteaza pentru fiecare lot, in lei fara TVA, subloturile au acelasi tarif ca si lotul aferent. Adjudecarea se face pe loturi. Nu se accepta oferte partiale  in cadrul unui lot. </t>
  </si>
  <si>
    <t>Baile Tusnad, Strada Ciuc, nr 13, jud. Harghita</t>
  </si>
  <si>
    <t>Bdul Timisoara nr. 104, sector 6, Bucuresti</t>
  </si>
  <si>
    <t>Str.13 Decembrie nr.17A, Brasov</t>
  </si>
  <si>
    <r>
      <t xml:space="preserve">Societatea FISE Electrica Serv SA - </t>
    </r>
    <r>
      <rPr>
        <b/>
        <sz val="12"/>
        <color theme="1"/>
        <rFont val="Times New Roman"/>
        <family val="1"/>
      </rPr>
      <t xml:space="preserve">servicii prestate trimestrial, la cerere. SE FACE CALCULUL TOTAL PE LINIE PENTRU O FRECVENTA DE 8 ori/  2 ANI, ADICA TARIF LUNAR X 8 pe 2 ani. </t>
    </r>
  </si>
  <si>
    <t>Str. Nicolae Iorga nr. 131A, Valenii de Munte</t>
  </si>
  <si>
    <t>TOTAL GENERAL OFERTA INTEGRALA: Valoare totala LOT   1-19/ 24 luni[lei fara T.V.A.]</t>
  </si>
  <si>
    <t>Valoare totala LOT 1/24 luni[lei fara T.V.A.]</t>
  </si>
  <si>
    <t>Valoare totala LOT 2/24 luni[lei fara T.V.A.]</t>
  </si>
  <si>
    <t>Valoare totala LOT 3/24 luni [lei fara T.V.A.]</t>
  </si>
  <si>
    <t>Valoare totala LOT 4/24 luni [lei fara T.V.A.]</t>
  </si>
  <si>
    <t>Valoare totala LOT 5/24 luni  [lei fara T.V.A.]</t>
  </si>
  <si>
    <t>Valoare totala LOT 6/24 luni [lei fara T.V.A.]</t>
  </si>
  <si>
    <t>Valoare totala LOT 7/24 luni[lei fara T.V.A.]</t>
  </si>
  <si>
    <t>Valoare totala LOT 8/24 luni [lei fara T.V.A.]</t>
  </si>
  <si>
    <t>Valoare totala LOT 9/24 luni [lei fara T.V.A.]</t>
  </si>
  <si>
    <t>Valoare totala LOT10/24 luni [lei fara T.V.A.]</t>
  </si>
  <si>
    <t>Valoare totala LOT11/24 luni [lei fara T.V.A.]</t>
  </si>
  <si>
    <t>Valoare totala LOT12/24 luni [lei fara T.V.A.]</t>
  </si>
  <si>
    <t>Valoare totala LOT13/24 luni [lei fara T.V.A.]</t>
  </si>
  <si>
    <t>Valoare totala LOT14/24 de luni[lei fara T.V.A.]</t>
  </si>
  <si>
    <t>Valoare totala LOT15/24 de luni[lei fara T.V.A.]</t>
  </si>
  <si>
    <t>Valoare totala LOT16/24 luni [lei fara T.V.A.]</t>
  </si>
  <si>
    <t>Valoare totala LOT17/24 luni [lei fara T.V.A.]</t>
  </si>
  <si>
    <t>Valoare totala LOT18/24 de luni [lei fara T.V.A.]</t>
  </si>
  <si>
    <t>Valoare totala LOT19/24 de luni [lei fara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</si>
</sst>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27">
    <xf numFmtId="0" fontId="0" fillId="0" borderId="0" xfId="0"/>
    <xf numFmtId="0" fontId="0" fillId="0" borderId="0" xfId="0" applyAlignment="1">
      <alignment horizontal="center" vertical="center"/>
    </xf>
    <xf numFmtId="0" fontId="1" fillId="0" borderId="1" xfId="0" applyFont="1" applyBorder="1" applyAlignment="1">
      <alignment horizontal="left" vertical="center" wrapText="1"/>
    </xf>
    <xf numFmtId="0" fontId="0" fillId="0" borderId="0" xfId="0"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4" borderId="0" xfId="0" applyFill="1" applyAlignment="1">
      <alignment horizontal="center" vertical="center"/>
    </xf>
    <xf numFmtId="0" fontId="2" fillId="4" borderId="1" xfId="0" applyFont="1" applyFill="1" applyBorder="1" applyAlignment="1">
      <alignment horizontal="center" vertical="center"/>
    </xf>
    <xf numFmtId="0" fontId="1" fillId="4" borderId="1" xfId="0" applyFont="1" applyFill="1" applyBorder="1" applyAlignment="1">
      <alignment horizontal="left" vertical="center"/>
    </xf>
    <xf numFmtId="0" fontId="3" fillId="0" borderId="1" xfId="0" applyFont="1" applyBorder="1" applyAlignment="1">
      <alignment horizontal="left" vertical="center" wrapText="1"/>
    </xf>
    <xf numFmtId="0" fontId="2" fillId="4" borderId="3" xfId="0" applyFont="1" applyFill="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wrapText="1"/>
    </xf>
    <xf numFmtId="0" fontId="1" fillId="3" borderId="1" xfId="0" applyFont="1" applyFill="1" applyBorder="1" applyAlignment="1">
      <alignment horizontal="left" vertical="center"/>
    </xf>
    <xf numFmtId="4" fontId="1" fillId="0" borderId="1" xfId="0" applyNumberFormat="1" applyFont="1" applyBorder="1" applyAlignment="1">
      <alignment horizontal="right" vertical="center"/>
    </xf>
    <xf numFmtId="0" fontId="1" fillId="6" borderId="1" xfId="0" applyFont="1" applyFill="1" applyBorder="1" applyAlignment="1">
      <alignment horizontal="left" vertical="center"/>
    </xf>
    <xf numFmtId="4" fontId="1" fillId="6" borderId="1" xfId="0" applyNumberFormat="1" applyFont="1" applyFill="1" applyBorder="1" applyAlignment="1">
      <alignment horizontal="right" vertical="center"/>
    </xf>
    <xf numFmtId="0" fontId="1" fillId="2" borderId="20" xfId="0" applyFont="1" applyFill="1" applyBorder="1" applyAlignment="1">
      <alignment horizontal="left" vertical="center"/>
    </xf>
    <xf numFmtId="0" fontId="1" fillId="2" borderId="20" xfId="0" applyFont="1" applyFill="1" applyBorder="1" applyAlignment="1">
      <alignment horizontal="left" vertical="center" wrapText="1"/>
    </xf>
    <xf numFmtId="4" fontId="1" fillId="2" borderId="20" xfId="0" applyNumberFormat="1" applyFont="1" applyFill="1" applyBorder="1" applyAlignment="1">
      <alignment horizontal="right" vertical="center"/>
    </xf>
    <xf numFmtId="0" fontId="1" fillId="3" borderId="20" xfId="0" applyFont="1" applyFill="1" applyBorder="1" applyAlignment="1">
      <alignment horizontal="left" vertical="center"/>
    </xf>
    <xf numFmtId="4" fontId="1" fillId="0" borderId="5" xfId="0" applyNumberFormat="1" applyFont="1" applyBorder="1" applyAlignment="1">
      <alignment horizontal="right" vertical="center"/>
    </xf>
    <xf numFmtId="0" fontId="1" fillId="2" borderId="20" xfId="0" quotePrefix="1" applyFont="1" applyFill="1" applyBorder="1" applyAlignment="1">
      <alignment horizontal="left"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1" fillId="0" borderId="5" xfId="0" applyFont="1" applyBorder="1" applyAlignment="1">
      <alignment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4" fontId="1" fillId="4" borderId="5" xfId="0" applyNumberFormat="1" applyFont="1" applyFill="1" applyBorder="1" applyAlignment="1">
      <alignment horizontal="right" vertical="center"/>
    </xf>
    <xf numFmtId="0" fontId="1" fillId="4" borderId="5" xfId="0" applyFont="1" applyFill="1" applyBorder="1" applyAlignment="1">
      <alignment horizontal="left" vertical="center"/>
    </xf>
    <xf numFmtId="0" fontId="1" fillId="4" borderId="22" xfId="0" applyFont="1" applyFill="1" applyBorder="1" applyAlignment="1">
      <alignment horizontal="left" vertical="center"/>
    </xf>
    <xf numFmtId="0" fontId="1" fillId="0" borderId="5" xfId="0" applyFont="1" applyFill="1" applyBorder="1" applyAlignment="1">
      <alignment horizontal="left" vertical="center" wrapText="1"/>
    </xf>
    <xf numFmtId="0" fontId="1" fillId="2" borderId="20" xfId="0" applyFont="1" applyFill="1" applyBorder="1" applyAlignment="1">
      <alignment vertical="center" wrapText="1"/>
    </xf>
    <xf numFmtId="0" fontId="2" fillId="0" borderId="23" xfId="0" applyFont="1" applyBorder="1" applyAlignment="1">
      <alignment horizontal="center" vertical="center"/>
    </xf>
    <xf numFmtId="0" fontId="2" fillId="0" borderId="15"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1" fillId="4" borderId="5" xfId="0" applyFont="1" applyFill="1" applyBorder="1" applyAlignment="1">
      <alignment horizontal="center" vertical="center" wrapText="1"/>
    </xf>
    <xf numFmtId="0" fontId="3"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2" borderId="20" xfId="0" quotePrefix="1" applyFont="1" applyFill="1" applyBorder="1" applyAlignment="1">
      <alignment vertical="center"/>
    </xf>
    <xf numFmtId="0" fontId="2" fillId="6"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2" borderId="20" xfId="0" quotePrefix="1" applyFont="1" applyFill="1" applyBorder="1" applyAlignment="1">
      <alignment horizontal="center" vertical="center"/>
    </xf>
    <xf numFmtId="0" fontId="2" fillId="4" borderId="5" xfId="0" quotePrefix="1" applyFont="1" applyFill="1" applyBorder="1" applyAlignment="1">
      <alignment horizontal="center" vertical="center"/>
    </xf>
    <xf numFmtId="0" fontId="1" fillId="2" borderId="20" xfId="0" quotePrefix="1" applyFont="1" applyFill="1" applyBorder="1" applyAlignment="1">
      <alignment horizontal="center" vertical="center"/>
    </xf>
    <xf numFmtId="4" fontId="1" fillId="0" borderId="1" xfId="0" applyNumberFormat="1" applyFont="1" applyBorder="1" applyAlignment="1">
      <alignment horizontal="right"/>
    </xf>
    <xf numFmtId="0" fontId="1" fillId="2" borderId="20" xfId="0" applyFont="1" applyFill="1" applyBorder="1" applyAlignment="1">
      <alignment horizontal="right" vertical="center"/>
    </xf>
    <xf numFmtId="0" fontId="1" fillId="2" borderId="20" xfId="0" applyFont="1" applyFill="1" applyBorder="1" applyAlignment="1">
      <alignment vertical="center"/>
    </xf>
    <xf numFmtId="4" fontId="1" fillId="2" borderId="20" xfId="0" applyNumberFormat="1" applyFont="1" applyFill="1" applyBorder="1" applyAlignment="1">
      <alignment vertical="center"/>
    </xf>
    <xf numFmtId="0" fontId="1" fillId="0" borderId="1" xfId="0" applyFont="1" applyBorder="1" applyAlignment="1">
      <alignment vertical="center"/>
    </xf>
    <xf numFmtId="0" fontId="1" fillId="0" borderId="5" xfId="0" applyFont="1" applyBorder="1" applyAlignment="1">
      <alignment vertical="center"/>
    </xf>
    <xf numFmtId="4" fontId="1" fillId="0" borderId="1" xfId="0" applyNumberFormat="1" applyFont="1" applyBorder="1" applyAlignment="1">
      <alignment vertical="center"/>
    </xf>
    <xf numFmtId="4" fontId="1" fillId="0" borderId="5" xfId="0" applyNumberFormat="1" applyFont="1" applyBorder="1" applyAlignment="1">
      <alignment vertical="center"/>
    </xf>
    <xf numFmtId="0" fontId="3" fillId="0" borderId="5" xfId="0" applyFont="1" applyBorder="1" applyAlignment="1">
      <alignment horizontal="left" vertical="center" wrapText="1"/>
    </xf>
    <xf numFmtId="0" fontId="1" fillId="4" borderId="5" xfId="0" applyFont="1" applyFill="1" applyBorder="1" applyAlignment="1">
      <alignment horizontal="left" vertical="center" wrapText="1"/>
    </xf>
    <xf numFmtId="0" fontId="3" fillId="0" borderId="5" xfId="0" applyFont="1" applyBorder="1" applyAlignment="1">
      <alignment horizontal="left"/>
    </xf>
    <xf numFmtId="0" fontId="1" fillId="2" borderId="21" xfId="0" applyFont="1" applyFill="1" applyBorder="1" applyAlignment="1">
      <alignment horizontal="right" vertical="center"/>
    </xf>
    <xf numFmtId="0" fontId="2" fillId="2" borderId="9" xfId="0" applyFont="1" applyFill="1" applyBorder="1" applyAlignment="1">
      <alignment horizontal="right" vertical="center"/>
    </xf>
    <xf numFmtId="0" fontId="1" fillId="2" borderId="9" xfId="0" applyFont="1" applyFill="1" applyBorder="1" applyAlignment="1">
      <alignment horizontal="right" vertical="center"/>
    </xf>
    <xf numFmtId="4" fontId="1" fillId="0" borderId="1" xfId="0" applyNumberFormat="1" applyFont="1" applyFill="1" applyBorder="1" applyAlignment="1">
      <alignment horizontal="right" vertical="center"/>
    </xf>
    <xf numFmtId="4" fontId="1" fillId="0" borderId="5" xfId="0" applyNumberFormat="1" applyFont="1" applyFill="1" applyBorder="1" applyAlignment="1">
      <alignment horizontal="right" vertical="center"/>
    </xf>
    <xf numFmtId="4" fontId="1" fillId="0" borderId="1" xfId="0" applyNumberFormat="1" applyFont="1" applyBorder="1" applyAlignment="1">
      <alignment horizontal="right" vertical="center" wrapText="1"/>
    </xf>
    <xf numFmtId="4" fontId="1" fillId="0" borderId="5" xfId="0" applyNumberFormat="1" applyFont="1" applyBorder="1" applyAlignment="1">
      <alignment horizontal="right" vertical="center" wrapText="1"/>
    </xf>
    <xf numFmtId="0" fontId="0" fillId="2" borderId="20" xfId="0" applyFont="1" applyFill="1" applyBorder="1" applyAlignment="1">
      <alignment horizontal="left" vertical="center"/>
    </xf>
    <xf numFmtId="4" fontId="2" fillId="4" borderId="3" xfId="0" applyNumberFormat="1" applyFont="1" applyFill="1" applyBorder="1" applyAlignment="1">
      <alignment horizontal="center" vertical="center"/>
    </xf>
    <xf numFmtId="0" fontId="2" fillId="0" borderId="27" xfId="0" applyFont="1" applyBorder="1" applyAlignment="1">
      <alignment horizontal="center" vertical="center" wrapText="1"/>
    </xf>
    <xf numFmtId="0" fontId="1" fillId="2" borderId="28" xfId="0" applyFont="1" applyFill="1" applyBorder="1" applyAlignment="1">
      <alignment horizontal="right" vertical="center"/>
    </xf>
    <xf numFmtId="0" fontId="1" fillId="0" borderId="26" xfId="0" applyFont="1" applyBorder="1" applyAlignment="1">
      <alignment horizontal="right" vertical="center"/>
    </xf>
    <xf numFmtId="0" fontId="1" fillId="6" borderId="26" xfId="0" applyFont="1" applyFill="1" applyBorder="1" applyAlignment="1">
      <alignment horizontal="right" vertical="center"/>
    </xf>
    <xf numFmtId="0" fontId="1" fillId="0" borderId="26" xfId="0" applyFont="1" applyBorder="1" applyAlignment="1">
      <alignment horizontal="left" vertical="center"/>
    </xf>
    <xf numFmtId="0" fontId="1" fillId="0" borderId="29" xfId="0" applyFont="1" applyBorder="1" applyAlignment="1">
      <alignment horizontal="left" vertical="center"/>
    </xf>
    <xf numFmtId="0" fontId="2" fillId="0" borderId="30" xfId="0" applyFont="1" applyBorder="1" applyAlignment="1">
      <alignment horizontal="center" vertical="center" wrapText="1"/>
    </xf>
    <xf numFmtId="0" fontId="1" fillId="2" borderId="31" xfId="0" applyFont="1" applyFill="1" applyBorder="1" applyAlignment="1">
      <alignment horizontal="right" vertical="center"/>
    </xf>
    <xf numFmtId="0" fontId="1" fillId="0" borderId="32" xfId="0" applyFont="1" applyBorder="1" applyAlignment="1">
      <alignment horizontal="right" vertical="center"/>
    </xf>
    <xf numFmtId="0" fontId="1" fillId="6" borderId="32" xfId="0" applyFont="1" applyFill="1" applyBorder="1" applyAlignment="1">
      <alignment horizontal="right"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29" xfId="0" applyFont="1" applyBorder="1" applyAlignment="1">
      <alignment horizontal="right" vertical="center"/>
    </xf>
    <xf numFmtId="0" fontId="1" fillId="0" borderId="33" xfId="0" applyFont="1" applyBorder="1" applyAlignment="1">
      <alignment horizontal="right" vertical="center"/>
    </xf>
    <xf numFmtId="0" fontId="1" fillId="4" borderId="29" xfId="0" applyFont="1" applyFill="1" applyBorder="1" applyAlignment="1">
      <alignment horizontal="left" vertical="center"/>
    </xf>
    <xf numFmtId="0" fontId="1" fillId="4" borderId="33" xfId="0" applyFont="1" applyFill="1" applyBorder="1" applyAlignment="1">
      <alignment horizontal="left" vertical="center"/>
    </xf>
    <xf numFmtId="0" fontId="3" fillId="0" borderId="5" xfId="0" applyFont="1" applyFill="1" applyBorder="1" applyAlignment="1">
      <alignment horizontal="left" vertical="center" wrapText="1"/>
    </xf>
    <xf numFmtId="4" fontId="1" fillId="0" borderId="5" xfId="0" applyNumberFormat="1" applyFont="1" applyBorder="1" applyAlignment="1">
      <alignment horizontal="right"/>
    </xf>
    <xf numFmtId="0" fontId="1" fillId="4" borderId="26" xfId="0" applyFont="1" applyFill="1" applyBorder="1" applyAlignment="1">
      <alignment horizontal="left" vertical="center"/>
    </xf>
    <xf numFmtId="0" fontId="1" fillId="4" borderId="32" xfId="0" applyFont="1" applyFill="1" applyBorder="1" applyAlignment="1">
      <alignment horizontal="left" vertical="center"/>
    </xf>
    <xf numFmtId="4" fontId="2" fillId="4" borderId="4" xfId="0" applyNumberFormat="1" applyFont="1" applyFill="1" applyBorder="1" applyAlignment="1">
      <alignment horizontal="center" vertical="center"/>
    </xf>
    <xf numFmtId="4" fontId="2" fillId="5" borderId="2" xfId="0" applyNumberFormat="1" applyFont="1" applyFill="1" applyBorder="1" applyAlignment="1">
      <alignment vertical="center"/>
    </xf>
    <xf numFmtId="0" fontId="2" fillId="5" borderId="2" xfId="0" applyFont="1" applyFill="1" applyBorder="1" applyAlignment="1">
      <alignment vertical="center"/>
    </xf>
    <xf numFmtId="0" fontId="2" fillId="5" borderId="12" xfId="0" applyFont="1" applyFill="1" applyBorder="1" applyAlignment="1">
      <alignment horizontal="right" vertical="center"/>
    </xf>
    <xf numFmtId="0" fontId="1" fillId="6" borderId="1" xfId="0" applyFont="1" applyFill="1" applyBorder="1" applyAlignment="1">
      <alignment horizontal="left" vertical="center" wrapText="1"/>
    </xf>
    <xf numFmtId="4" fontId="3" fillId="0" borderId="1" xfId="0" applyNumberFormat="1" applyFont="1" applyBorder="1" applyAlignment="1">
      <alignment horizontal="right" wrapText="1"/>
    </xf>
    <xf numFmtId="4" fontId="3" fillId="0" borderId="5" xfId="0" applyNumberFormat="1" applyFont="1" applyBorder="1" applyAlignment="1">
      <alignment horizontal="right" wrapText="1"/>
    </xf>
    <xf numFmtId="4" fontId="3" fillId="0" borderId="1" xfId="0" applyNumberFormat="1" applyFont="1" applyBorder="1" applyAlignment="1">
      <alignment horizontal="right" vertical="center" wrapText="1"/>
    </xf>
    <xf numFmtId="4" fontId="3" fillId="0" borderId="5" xfId="0" applyNumberFormat="1" applyFont="1" applyBorder="1" applyAlignment="1">
      <alignment horizontal="right" vertical="center" wrapText="1"/>
    </xf>
    <xf numFmtId="0" fontId="3" fillId="0" borderId="5" xfId="0" applyFont="1" applyBorder="1" applyAlignment="1">
      <alignment horizontal="left"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0" borderId="0" xfId="0" applyFont="1" applyAlignment="1">
      <alignment horizontal="center"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3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8"/>
  <sheetViews>
    <sheetView tabSelected="1" zoomScale="80" zoomScaleNormal="80" workbookViewId="0">
      <selection activeCell="A56" sqref="A56:I56"/>
    </sheetView>
  </sheetViews>
  <sheetFormatPr defaultColWidth="8.7109375" defaultRowHeight="15" x14ac:dyDescent="0.25"/>
  <cols>
    <col min="1" max="2" width="7.28515625" style="1" bestFit="1" customWidth="1"/>
    <col min="3" max="3" width="7.5703125" style="1" customWidth="1"/>
    <col min="4" max="4" width="54.42578125" style="1" bestFit="1" customWidth="1"/>
    <col min="5" max="5" width="35" style="1" bestFit="1" customWidth="1"/>
    <col min="6" max="6" width="41.28515625" style="1" bestFit="1" customWidth="1"/>
    <col min="7" max="7" width="15.28515625" style="1" bestFit="1" customWidth="1"/>
    <col min="8" max="8" width="19.28515625" style="1" bestFit="1" customWidth="1"/>
    <col min="9" max="9" width="17" style="1" customWidth="1"/>
    <col min="10" max="10" width="17.28515625" style="1" customWidth="1"/>
    <col min="11" max="16384" width="8.7109375" style="1"/>
  </cols>
  <sheetData>
    <row r="1" spans="1:10" ht="15.75" x14ac:dyDescent="0.25">
      <c r="D1" s="15" t="s">
        <v>82</v>
      </c>
    </row>
    <row r="2" spans="1:10" ht="3" customHeight="1" x14ac:dyDescent="0.25"/>
    <row r="3" spans="1:10" ht="57.75" customHeight="1" x14ac:dyDescent="0.25">
      <c r="A3" s="126" t="s">
        <v>83</v>
      </c>
      <c r="B3" s="126"/>
      <c r="C3" s="126"/>
      <c r="D3" s="126"/>
    </row>
    <row r="4" spans="1:10" ht="15.75" thickBot="1" x14ac:dyDescent="0.3"/>
    <row r="5" spans="1:10" ht="16.5" thickBot="1" x14ac:dyDescent="0.3">
      <c r="A5" s="113" t="s">
        <v>17</v>
      </c>
      <c r="B5" s="114"/>
      <c r="C5" s="114"/>
      <c r="D5" s="114"/>
      <c r="E5" s="114"/>
      <c r="F5" s="114"/>
      <c r="G5" s="115"/>
      <c r="H5" s="116" t="s">
        <v>16</v>
      </c>
      <c r="I5" s="117"/>
      <c r="J5" s="118"/>
    </row>
    <row r="6" spans="1:10" ht="48" thickBot="1" x14ac:dyDescent="0.3">
      <c r="A6" s="17" t="s">
        <v>0</v>
      </c>
      <c r="B6" s="18" t="s">
        <v>1</v>
      </c>
      <c r="C6" s="19" t="s">
        <v>7</v>
      </c>
      <c r="D6" s="18" t="s">
        <v>2</v>
      </c>
      <c r="E6" s="18" t="s">
        <v>6</v>
      </c>
      <c r="F6" s="18" t="s">
        <v>3</v>
      </c>
      <c r="G6" s="20" t="s">
        <v>4</v>
      </c>
      <c r="H6" s="21" t="s">
        <v>5</v>
      </c>
      <c r="I6" s="77" t="s">
        <v>15</v>
      </c>
      <c r="J6" s="21" t="s">
        <v>87</v>
      </c>
    </row>
    <row r="7" spans="1:10" s="3" customFormat="1" ht="74.25" customHeight="1" x14ac:dyDescent="0.25">
      <c r="A7" s="32">
        <v>1</v>
      </c>
      <c r="B7" s="33">
        <v>1</v>
      </c>
      <c r="C7" s="33" t="s">
        <v>8</v>
      </c>
      <c r="D7" s="27" t="s">
        <v>86</v>
      </c>
      <c r="E7" s="26" t="s">
        <v>8</v>
      </c>
      <c r="F7" s="26" t="s">
        <v>8</v>
      </c>
      <c r="G7" s="28">
        <f>SUM(G8:G12)</f>
        <v>11092.67</v>
      </c>
      <c r="H7" s="29"/>
      <c r="I7" s="78">
        <f>H7*G7</f>
        <v>0</v>
      </c>
      <c r="J7" s="84">
        <f>I7*24</f>
        <v>0</v>
      </c>
    </row>
    <row r="8" spans="1:10" s="3" customFormat="1" ht="31.5" x14ac:dyDescent="0.25">
      <c r="A8" s="48">
        <v>1.1000000000000001</v>
      </c>
      <c r="B8" s="16">
        <v>1</v>
      </c>
      <c r="C8" s="16">
        <v>1.1000000000000001</v>
      </c>
      <c r="D8" s="2"/>
      <c r="E8" s="2" t="s">
        <v>9</v>
      </c>
      <c r="F8" s="2" t="s">
        <v>11</v>
      </c>
      <c r="G8" s="23">
        <v>6706.67</v>
      </c>
      <c r="H8" s="4"/>
      <c r="I8" s="79"/>
      <c r="J8" s="85"/>
    </row>
    <row r="9" spans="1:10" s="3" customFormat="1" ht="31.5" x14ac:dyDescent="0.25">
      <c r="A9" s="48">
        <v>1.2</v>
      </c>
      <c r="B9" s="16">
        <v>1</v>
      </c>
      <c r="C9" s="16">
        <v>1.2</v>
      </c>
      <c r="D9" s="2"/>
      <c r="E9" s="2" t="s">
        <v>12</v>
      </c>
      <c r="F9" s="4" t="s">
        <v>13</v>
      </c>
      <c r="G9" s="23">
        <v>1285</v>
      </c>
      <c r="H9" s="4"/>
      <c r="I9" s="79"/>
      <c r="J9" s="85"/>
    </row>
    <row r="10" spans="1:10" s="3" customFormat="1" ht="31.5" x14ac:dyDescent="0.25">
      <c r="A10" s="48">
        <v>1.3</v>
      </c>
      <c r="B10" s="16">
        <v>1</v>
      </c>
      <c r="C10" s="16">
        <v>1.3</v>
      </c>
      <c r="D10" s="2"/>
      <c r="E10" s="2" t="s">
        <v>10</v>
      </c>
      <c r="F10" s="2" t="s">
        <v>14</v>
      </c>
      <c r="G10" s="23">
        <v>1630</v>
      </c>
      <c r="H10" s="4"/>
      <c r="I10" s="79"/>
      <c r="J10" s="85"/>
    </row>
    <row r="11" spans="1:10" s="3" customFormat="1" ht="15.75" x14ac:dyDescent="0.25">
      <c r="A11" s="48">
        <v>1.4</v>
      </c>
      <c r="B11" s="16">
        <v>1</v>
      </c>
      <c r="C11" s="16">
        <v>1.4</v>
      </c>
      <c r="D11" s="2"/>
      <c r="E11" s="2" t="s">
        <v>88</v>
      </c>
      <c r="F11" s="2" t="s">
        <v>89</v>
      </c>
      <c r="G11" s="23">
        <v>913</v>
      </c>
      <c r="H11" s="4"/>
      <c r="I11" s="79"/>
      <c r="J11" s="85"/>
    </row>
    <row r="12" spans="1:10" s="3" customFormat="1" ht="31.5" x14ac:dyDescent="0.25">
      <c r="A12" s="48">
        <v>1.5</v>
      </c>
      <c r="B12" s="16">
        <v>1</v>
      </c>
      <c r="C12" s="16">
        <v>1.5</v>
      </c>
      <c r="D12" s="2"/>
      <c r="E12" s="2" t="s">
        <v>90</v>
      </c>
      <c r="F12" s="2" t="s">
        <v>142</v>
      </c>
      <c r="G12" s="23">
        <v>558</v>
      </c>
      <c r="H12" s="4"/>
      <c r="I12" s="79"/>
      <c r="J12" s="85"/>
    </row>
    <row r="13" spans="1:10" s="3" customFormat="1" ht="79.5" customHeight="1" x14ac:dyDescent="0.25">
      <c r="A13" s="52">
        <v>1</v>
      </c>
      <c r="B13" s="53">
        <v>1</v>
      </c>
      <c r="C13" s="53" t="s">
        <v>8</v>
      </c>
      <c r="D13" s="101" t="s">
        <v>145</v>
      </c>
      <c r="E13" s="24" t="s">
        <v>8</v>
      </c>
      <c r="F13" s="24" t="s">
        <v>8</v>
      </c>
      <c r="G13" s="25">
        <f>SUM(G14:G15)</f>
        <v>2343.5100000000002</v>
      </c>
      <c r="H13" s="22"/>
      <c r="I13" s="80">
        <f>H13*G13</f>
        <v>0</v>
      </c>
      <c r="J13" s="86">
        <f>I13*8</f>
        <v>0</v>
      </c>
    </row>
    <row r="14" spans="1:10" s="3" customFormat="1" ht="31.5" x14ac:dyDescent="0.25">
      <c r="A14" s="48">
        <v>1.4</v>
      </c>
      <c r="B14" s="16">
        <v>1</v>
      </c>
      <c r="C14" s="16">
        <v>1.4</v>
      </c>
      <c r="D14" s="2"/>
      <c r="E14" s="2" t="s">
        <v>9</v>
      </c>
      <c r="F14" s="4" t="s">
        <v>11</v>
      </c>
      <c r="G14" s="23">
        <v>993.51</v>
      </c>
      <c r="H14" s="4"/>
      <c r="I14" s="81"/>
      <c r="J14" s="87"/>
    </row>
    <row r="15" spans="1:10" s="3" customFormat="1" ht="32.25" thickBot="1" x14ac:dyDescent="0.3">
      <c r="A15" s="49">
        <v>1.5</v>
      </c>
      <c r="B15" s="50">
        <v>1</v>
      </c>
      <c r="C15" s="50">
        <v>1.5</v>
      </c>
      <c r="D15" s="6"/>
      <c r="E15" s="6" t="s">
        <v>12</v>
      </c>
      <c r="F15" s="5" t="s">
        <v>13</v>
      </c>
      <c r="G15" s="30">
        <v>1350</v>
      </c>
      <c r="H15" s="5"/>
      <c r="I15" s="82"/>
      <c r="J15" s="88"/>
    </row>
    <row r="16" spans="1:10" ht="16.5" thickBot="1" x14ac:dyDescent="0.3">
      <c r="A16" s="110" t="s">
        <v>148</v>
      </c>
      <c r="B16" s="111"/>
      <c r="C16" s="111"/>
      <c r="D16" s="111"/>
      <c r="E16" s="111"/>
      <c r="F16" s="111"/>
      <c r="G16" s="111"/>
      <c r="H16" s="111"/>
      <c r="I16" s="111"/>
      <c r="J16" s="69">
        <f>J13+J7</f>
        <v>0</v>
      </c>
    </row>
    <row r="17" spans="1:10" ht="15.75" thickBot="1" x14ac:dyDescent="0.3"/>
    <row r="18" spans="1:10" ht="16.5" thickBot="1" x14ac:dyDescent="0.3">
      <c r="A18" s="113" t="s">
        <v>17</v>
      </c>
      <c r="B18" s="114"/>
      <c r="C18" s="114"/>
      <c r="D18" s="114"/>
      <c r="E18" s="114"/>
      <c r="F18" s="114"/>
      <c r="G18" s="115"/>
      <c r="H18" s="116" t="s">
        <v>16</v>
      </c>
      <c r="I18" s="117"/>
      <c r="J18" s="118"/>
    </row>
    <row r="19" spans="1:10" ht="48" thickBot="1" x14ac:dyDescent="0.3">
      <c r="A19" s="17" t="s">
        <v>0</v>
      </c>
      <c r="B19" s="18" t="s">
        <v>1</v>
      </c>
      <c r="C19" s="19" t="s">
        <v>7</v>
      </c>
      <c r="D19" s="18" t="s">
        <v>2</v>
      </c>
      <c r="E19" s="18" t="s">
        <v>6</v>
      </c>
      <c r="F19" s="18" t="s">
        <v>3</v>
      </c>
      <c r="G19" s="20" t="s">
        <v>4</v>
      </c>
      <c r="H19" s="21" t="s">
        <v>5</v>
      </c>
      <c r="I19" s="77" t="s">
        <v>15</v>
      </c>
      <c r="J19" s="83" t="s">
        <v>87</v>
      </c>
    </row>
    <row r="20" spans="1:10" ht="47.25" x14ac:dyDescent="0.25">
      <c r="A20" s="32">
        <v>2</v>
      </c>
      <c r="B20" s="33">
        <v>2</v>
      </c>
      <c r="C20" s="54" t="s">
        <v>8</v>
      </c>
      <c r="D20" s="41" t="s">
        <v>91</v>
      </c>
      <c r="E20" s="51" t="s">
        <v>8</v>
      </c>
      <c r="F20" s="59"/>
      <c r="G20" s="60">
        <f>SUM(G21:G23)</f>
        <v>1403</v>
      </c>
      <c r="H20" s="29"/>
      <c r="I20" s="78">
        <f>H20*G20</f>
        <v>0</v>
      </c>
      <c r="J20" s="84">
        <f>I20*24</f>
        <v>0</v>
      </c>
    </row>
    <row r="21" spans="1:10" ht="31.5" x14ac:dyDescent="0.25">
      <c r="A21" s="48">
        <v>2.1</v>
      </c>
      <c r="B21" s="16">
        <v>2</v>
      </c>
      <c r="C21" s="16">
        <v>2.1</v>
      </c>
      <c r="D21" s="61"/>
      <c r="E21" s="61" t="s">
        <v>20</v>
      </c>
      <c r="F21" s="7" t="s">
        <v>18</v>
      </c>
      <c r="G21" s="63">
        <v>971</v>
      </c>
      <c r="H21" s="4"/>
      <c r="I21" s="79"/>
      <c r="J21" s="85"/>
    </row>
    <row r="22" spans="1:10" ht="15.75" x14ac:dyDescent="0.25">
      <c r="A22" s="48">
        <v>2.2000000000000002</v>
      </c>
      <c r="B22" s="16">
        <v>2</v>
      </c>
      <c r="C22" s="16">
        <v>2.2000000000000002</v>
      </c>
      <c r="D22" s="61"/>
      <c r="E22" s="61" t="s">
        <v>20</v>
      </c>
      <c r="F22" s="7" t="s">
        <v>143</v>
      </c>
      <c r="G22" s="63">
        <v>130</v>
      </c>
      <c r="H22" s="4"/>
      <c r="I22" s="79"/>
      <c r="J22" s="85"/>
    </row>
    <row r="23" spans="1:10" ht="16.5" thickBot="1" x14ac:dyDescent="0.3">
      <c r="A23" s="49">
        <v>2.2999999999999998</v>
      </c>
      <c r="B23" s="50">
        <v>2</v>
      </c>
      <c r="C23" s="50">
        <v>2.2999999999999998</v>
      </c>
      <c r="D23" s="62"/>
      <c r="E23" s="62" t="s">
        <v>20</v>
      </c>
      <c r="F23" s="34" t="s">
        <v>19</v>
      </c>
      <c r="G23" s="64">
        <v>302</v>
      </c>
      <c r="H23" s="5"/>
      <c r="I23" s="89"/>
      <c r="J23" s="90"/>
    </row>
    <row r="24" spans="1:10" ht="16.5" thickBot="1" x14ac:dyDescent="0.3">
      <c r="A24" s="110" t="s">
        <v>149</v>
      </c>
      <c r="B24" s="111"/>
      <c r="C24" s="111"/>
      <c r="D24" s="111"/>
      <c r="E24" s="111"/>
      <c r="F24" s="111"/>
      <c r="G24" s="111"/>
      <c r="H24" s="111"/>
      <c r="I24" s="111"/>
      <c r="J24" s="69">
        <f>J20</f>
        <v>0</v>
      </c>
    </row>
    <row r="25" spans="1:10" ht="15.75" thickBot="1" x14ac:dyDescent="0.3"/>
    <row r="26" spans="1:10" ht="16.5" thickBot="1" x14ac:dyDescent="0.3">
      <c r="A26" s="113" t="s">
        <v>17</v>
      </c>
      <c r="B26" s="114"/>
      <c r="C26" s="114"/>
      <c r="D26" s="114"/>
      <c r="E26" s="114"/>
      <c r="F26" s="114"/>
      <c r="G26" s="115"/>
      <c r="H26" s="116" t="s">
        <v>16</v>
      </c>
      <c r="I26" s="117"/>
      <c r="J26" s="118"/>
    </row>
    <row r="27" spans="1:10" ht="48" thickBot="1" x14ac:dyDescent="0.3">
      <c r="A27" s="17" t="s">
        <v>0</v>
      </c>
      <c r="B27" s="18" t="s">
        <v>1</v>
      </c>
      <c r="C27" s="19" t="s">
        <v>7</v>
      </c>
      <c r="D27" s="18" t="s">
        <v>2</v>
      </c>
      <c r="E27" s="18" t="s">
        <v>6</v>
      </c>
      <c r="F27" s="18" t="s">
        <v>3</v>
      </c>
      <c r="G27" s="20" t="s">
        <v>4</v>
      </c>
      <c r="H27" s="21" t="s">
        <v>5</v>
      </c>
      <c r="I27" s="77" t="s">
        <v>15</v>
      </c>
      <c r="J27" s="21" t="s">
        <v>87</v>
      </c>
    </row>
    <row r="28" spans="1:10" ht="31.5" x14ac:dyDescent="0.25">
      <c r="A28" s="32">
        <v>3</v>
      </c>
      <c r="B28" s="33">
        <v>3</v>
      </c>
      <c r="C28" s="54" t="s">
        <v>8</v>
      </c>
      <c r="D28" s="27" t="s">
        <v>92</v>
      </c>
      <c r="E28" s="31" t="s">
        <v>8</v>
      </c>
      <c r="F28" s="26"/>
      <c r="G28" s="28">
        <f>SUM(G29:G33)</f>
        <v>7840</v>
      </c>
      <c r="H28" s="29"/>
      <c r="I28" s="78">
        <f>H28*G28</f>
        <v>0</v>
      </c>
      <c r="J28" s="84">
        <f>I28*24</f>
        <v>0</v>
      </c>
    </row>
    <row r="29" spans="1:10" ht="63" x14ac:dyDescent="0.25">
      <c r="A29" s="48">
        <v>3.1</v>
      </c>
      <c r="B29" s="16">
        <v>3</v>
      </c>
      <c r="C29" s="16">
        <v>3.1</v>
      </c>
      <c r="D29" s="2"/>
      <c r="E29" s="2" t="s">
        <v>21</v>
      </c>
      <c r="F29" s="2" t="s">
        <v>25</v>
      </c>
      <c r="G29" s="23">
        <v>1993</v>
      </c>
      <c r="H29" s="4"/>
      <c r="I29" s="81"/>
      <c r="J29" s="87"/>
    </row>
    <row r="30" spans="1:10" ht="72.75" customHeight="1" x14ac:dyDescent="0.25">
      <c r="A30" s="48">
        <v>3.2</v>
      </c>
      <c r="B30" s="16">
        <v>3</v>
      </c>
      <c r="C30" s="16">
        <v>3.2</v>
      </c>
      <c r="D30" s="2"/>
      <c r="E30" s="2" t="s">
        <v>22</v>
      </c>
      <c r="F30" s="2" t="s">
        <v>84</v>
      </c>
      <c r="G30" s="23">
        <v>1530</v>
      </c>
      <c r="H30" s="4"/>
      <c r="I30" s="81"/>
      <c r="J30" s="87"/>
    </row>
    <row r="31" spans="1:10" ht="15.75" x14ac:dyDescent="0.25">
      <c r="A31" s="48">
        <v>3.3</v>
      </c>
      <c r="B31" s="16">
        <v>3</v>
      </c>
      <c r="C31" s="16">
        <v>3.3</v>
      </c>
      <c r="D31" s="2"/>
      <c r="E31" s="2" t="s">
        <v>23</v>
      </c>
      <c r="F31" s="2" t="s">
        <v>26</v>
      </c>
      <c r="G31" s="23">
        <v>2037</v>
      </c>
      <c r="H31" s="4"/>
      <c r="I31" s="81"/>
      <c r="J31" s="87"/>
    </row>
    <row r="32" spans="1:10" ht="78.75" x14ac:dyDescent="0.25">
      <c r="A32" s="48">
        <v>3.4</v>
      </c>
      <c r="B32" s="16">
        <v>3</v>
      </c>
      <c r="C32" s="16">
        <v>3.4</v>
      </c>
      <c r="D32" s="2"/>
      <c r="E32" s="2" t="s">
        <v>24</v>
      </c>
      <c r="F32" s="2" t="s">
        <v>85</v>
      </c>
      <c r="G32" s="23">
        <v>1600</v>
      </c>
      <c r="H32" s="4"/>
      <c r="I32" s="81"/>
      <c r="J32" s="87"/>
    </row>
    <row r="33" spans="1:10" ht="32.25" thickBot="1" x14ac:dyDescent="0.3">
      <c r="A33" s="49">
        <v>3.5</v>
      </c>
      <c r="B33" s="50">
        <v>3</v>
      </c>
      <c r="C33" s="50">
        <v>3.5</v>
      </c>
      <c r="D33" s="6"/>
      <c r="E33" s="6" t="s">
        <v>93</v>
      </c>
      <c r="F33" s="6" t="s">
        <v>146</v>
      </c>
      <c r="G33" s="30">
        <v>680</v>
      </c>
      <c r="H33" s="5"/>
      <c r="I33" s="82"/>
      <c r="J33" s="88"/>
    </row>
    <row r="34" spans="1:10" ht="16.5" thickBot="1" x14ac:dyDescent="0.3">
      <c r="A34" s="110" t="s">
        <v>150</v>
      </c>
      <c r="B34" s="111"/>
      <c r="C34" s="111"/>
      <c r="D34" s="111"/>
      <c r="E34" s="111"/>
      <c r="F34" s="111"/>
      <c r="G34" s="111"/>
      <c r="H34" s="111"/>
      <c r="I34" s="111"/>
      <c r="J34" s="69">
        <f>J28</f>
        <v>0</v>
      </c>
    </row>
    <row r="35" spans="1:10" ht="15.75" thickBot="1" x14ac:dyDescent="0.3"/>
    <row r="36" spans="1:10" ht="16.5" thickBot="1" x14ac:dyDescent="0.3">
      <c r="A36" s="113" t="s">
        <v>17</v>
      </c>
      <c r="B36" s="114"/>
      <c r="C36" s="114"/>
      <c r="D36" s="114"/>
      <c r="E36" s="114"/>
      <c r="F36" s="114"/>
      <c r="G36" s="115"/>
      <c r="H36" s="116" t="s">
        <v>16</v>
      </c>
      <c r="I36" s="117"/>
      <c r="J36" s="118"/>
    </row>
    <row r="37" spans="1:10" ht="48" thickBot="1" x14ac:dyDescent="0.3">
      <c r="A37" s="17" t="s">
        <v>0</v>
      </c>
      <c r="B37" s="18" t="s">
        <v>1</v>
      </c>
      <c r="C37" s="19" t="s">
        <v>7</v>
      </c>
      <c r="D37" s="18" t="s">
        <v>2</v>
      </c>
      <c r="E37" s="18" t="s">
        <v>6</v>
      </c>
      <c r="F37" s="18" t="s">
        <v>3</v>
      </c>
      <c r="G37" s="20" t="s">
        <v>4</v>
      </c>
      <c r="H37" s="21" t="s">
        <v>5</v>
      </c>
      <c r="I37" s="21" t="s">
        <v>15</v>
      </c>
      <c r="J37" s="21" t="s">
        <v>94</v>
      </c>
    </row>
    <row r="38" spans="1:10" ht="31.5" x14ac:dyDescent="0.25">
      <c r="A38" s="32">
        <v>4</v>
      </c>
      <c r="B38" s="33">
        <v>4</v>
      </c>
      <c r="C38" s="54" t="s">
        <v>8</v>
      </c>
      <c r="D38" s="27" t="s">
        <v>95</v>
      </c>
      <c r="E38" s="31" t="s">
        <v>8</v>
      </c>
      <c r="F38" s="26"/>
      <c r="G38" s="28">
        <f>SUM(G39:G42)</f>
        <v>3352.88</v>
      </c>
      <c r="H38" s="29"/>
      <c r="I38" s="78">
        <f>H38*G38</f>
        <v>0</v>
      </c>
      <c r="J38" s="84">
        <f>I38*24</f>
        <v>0</v>
      </c>
    </row>
    <row r="39" spans="1:10" ht="31.5" x14ac:dyDescent="0.25">
      <c r="A39" s="48">
        <v>4.0999999999999996</v>
      </c>
      <c r="B39" s="16">
        <v>4</v>
      </c>
      <c r="C39" s="16">
        <v>4.0999999999999996</v>
      </c>
      <c r="D39" s="13"/>
      <c r="E39" s="13" t="s">
        <v>96</v>
      </c>
      <c r="F39" s="13" t="s">
        <v>29</v>
      </c>
      <c r="G39" s="23">
        <v>1837.44</v>
      </c>
      <c r="H39" s="4"/>
      <c r="I39" s="81"/>
      <c r="J39" s="87"/>
    </row>
    <row r="40" spans="1:10" ht="31.5" x14ac:dyDescent="0.25">
      <c r="A40" s="48">
        <v>4.2</v>
      </c>
      <c r="B40" s="16">
        <v>4</v>
      </c>
      <c r="C40" s="16">
        <v>4.2</v>
      </c>
      <c r="D40" s="13"/>
      <c r="E40" s="13" t="s">
        <v>97</v>
      </c>
      <c r="F40" s="13" t="s">
        <v>30</v>
      </c>
      <c r="G40" s="23">
        <v>514.9</v>
      </c>
      <c r="H40" s="4"/>
      <c r="I40" s="81"/>
      <c r="J40" s="87"/>
    </row>
    <row r="41" spans="1:10" ht="31.5" x14ac:dyDescent="0.25">
      <c r="A41" s="48">
        <v>4.3</v>
      </c>
      <c r="B41" s="16">
        <v>4</v>
      </c>
      <c r="C41" s="16">
        <v>4.3</v>
      </c>
      <c r="D41" s="13"/>
      <c r="E41" s="13" t="s">
        <v>27</v>
      </c>
      <c r="F41" s="13" t="s">
        <v>31</v>
      </c>
      <c r="G41" s="23">
        <v>731</v>
      </c>
      <c r="H41" s="4"/>
      <c r="I41" s="81"/>
      <c r="J41" s="87"/>
    </row>
    <row r="42" spans="1:10" ht="32.25" thickBot="1" x14ac:dyDescent="0.3">
      <c r="A42" s="49">
        <v>4.4000000000000004</v>
      </c>
      <c r="B42" s="50">
        <v>4</v>
      </c>
      <c r="C42" s="50">
        <v>4.4000000000000004</v>
      </c>
      <c r="D42" s="65"/>
      <c r="E42" s="65" t="s">
        <v>28</v>
      </c>
      <c r="F42" s="65" t="s">
        <v>32</v>
      </c>
      <c r="G42" s="30">
        <v>269.54000000000002</v>
      </c>
      <c r="H42" s="5"/>
      <c r="I42" s="82"/>
      <c r="J42" s="88"/>
    </row>
    <row r="43" spans="1:10" ht="16.5" thickBot="1" x14ac:dyDescent="0.3">
      <c r="A43" s="110" t="s">
        <v>151</v>
      </c>
      <c r="B43" s="111"/>
      <c r="C43" s="111"/>
      <c r="D43" s="111"/>
      <c r="E43" s="111"/>
      <c r="F43" s="111"/>
      <c r="G43" s="111"/>
      <c r="H43" s="111"/>
      <c r="I43" s="111"/>
      <c r="J43" s="70">
        <f>J38</f>
        <v>0</v>
      </c>
    </row>
    <row r="44" spans="1:10" ht="15.75" thickBot="1" x14ac:dyDescent="0.3"/>
    <row r="45" spans="1:10" ht="16.5" thickBot="1" x14ac:dyDescent="0.3">
      <c r="A45" s="113" t="s">
        <v>17</v>
      </c>
      <c r="B45" s="114"/>
      <c r="C45" s="114"/>
      <c r="D45" s="114"/>
      <c r="E45" s="114"/>
      <c r="F45" s="114"/>
      <c r="G45" s="115"/>
      <c r="H45" s="116" t="s">
        <v>16</v>
      </c>
      <c r="I45" s="117"/>
      <c r="J45" s="118"/>
    </row>
    <row r="46" spans="1:10" ht="48" thickBot="1" x14ac:dyDescent="0.3">
      <c r="A46" s="17" t="s">
        <v>0</v>
      </c>
      <c r="B46" s="18" t="s">
        <v>1</v>
      </c>
      <c r="C46" s="19" t="s">
        <v>7</v>
      </c>
      <c r="D46" s="18" t="s">
        <v>2</v>
      </c>
      <c r="E46" s="18" t="s">
        <v>6</v>
      </c>
      <c r="F46" s="18" t="s">
        <v>3</v>
      </c>
      <c r="G46" s="20" t="s">
        <v>4</v>
      </c>
      <c r="H46" s="21" t="s">
        <v>5</v>
      </c>
      <c r="I46" s="21" t="s">
        <v>15</v>
      </c>
      <c r="J46" s="21" t="s">
        <v>87</v>
      </c>
    </row>
    <row r="47" spans="1:10" ht="52.5" customHeight="1" x14ac:dyDescent="0.25">
      <c r="A47" s="32">
        <v>5</v>
      </c>
      <c r="B47" s="33">
        <v>5</v>
      </c>
      <c r="C47" s="54" t="s">
        <v>8</v>
      </c>
      <c r="D47" s="27" t="s">
        <v>98</v>
      </c>
      <c r="E47" s="75"/>
      <c r="F47" s="75"/>
      <c r="G47" s="28">
        <f>G48</f>
        <v>1665</v>
      </c>
      <c r="H47" s="29"/>
      <c r="I47" s="78">
        <f>H47*G47</f>
        <v>0</v>
      </c>
      <c r="J47" s="84">
        <f>I47*24</f>
        <v>0</v>
      </c>
    </row>
    <row r="48" spans="1:10" ht="16.5" thickBot="1" x14ac:dyDescent="0.3">
      <c r="A48" s="35" t="s">
        <v>79</v>
      </c>
      <c r="B48" s="36">
        <v>5</v>
      </c>
      <c r="C48" s="55" t="s">
        <v>79</v>
      </c>
      <c r="D48" s="66"/>
      <c r="E48" s="66" t="s">
        <v>99</v>
      </c>
      <c r="F48" s="66" t="s">
        <v>80</v>
      </c>
      <c r="G48" s="37">
        <v>1665</v>
      </c>
      <c r="H48" s="38"/>
      <c r="I48" s="91"/>
      <c r="J48" s="92"/>
    </row>
    <row r="49" spans="1:10" ht="16.5" thickBot="1" x14ac:dyDescent="0.3">
      <c r="A49" s="110" t="s">
        <v>152</v>
      </c>
      <c r="B49" s="111"/>
      <c r="C49" s="111"/>
      <c r="D49" s="111"/>
      <c r="E49" s="111"/>
      <c r="F49" s="111"/>
      <c r="G49" s="111"/>
      <c r="H49" s="111"/>
      <c r="I49" s="111"/>
      <c r="J49" s="69">
        <f>J47</f>
        <v>0</v>
      </c>
    </row>
    <row r="50" spans="1:10" ht="15.75" thickBot="1" x14ac:dyDescent="0.3"/>
    <row r="51" spans="1:10" ht="16.5" thickBot="1" x14ac:dyDescent="0.3">
      <c r="A51" s="113" t="s">
        <v>17</v>
      </c>
      <c r="B51" s="114"/>
      <c r="C51" s="114"/>
      <c r="D51" s="114"/>
      <c r="E51" s="114"/>
      <c r="F51" s="114"/>
      <c r="G51" s="115"/>
      <c r="H51" s="116" t="s">
        <v>16</v>
      </c>
      <c r="I51" s="117"/>
      <c r="J51" s="118"/>
    </row>
    <row r="52" spans="1:10" ht="48" thickBot="1" x14ac:dyDescent="0.3">
      <c r="A52" s="17" t="s">
        <v>0</v>
      </c>
      <c r="B52" s="18" t="s">
        <v>1</v>
      </c>
      <c r="C52" s="19" t="s">
        <v>7</v>
      </c>
      <c r="D52" s="18" t="s">
        <v>2</v>
      </c>
      <c r="E52" s="18" t="s">
        <v>6</v>
      </c>
      <c r="F52" s="18" t="s">
        <v>3</v>
      </c>
      <c r="G52" s="20" t="s">
        <v>4</v>
      </c>
      <c r="H52" s="21" t="s">
        <v>5</v>
      </c>
      <c r="I52" s="77" t="s">
        <v>15</v>
      </c>
      <c r="J52" s="21" t="s">
        <v>87</v>
      </c>
    </row>
    <row r="53" spans="1:10" ht="31.5" x14ac:dyDescent="0.25">
      <c r="A53" s="32">
        <v>6</v>
      </c>
      <c r="B53" s="33">
        <v>6</v>
      </c>
      <c r="C53" s="54" t="s">
        <v>8</v>
      </c>
      <c r="D53" s="27" t="s">
        <v>100</v>
      </c>
      <c r="E53" s="31"/>
      <c r="F53" s="26"/>
      <c r="G53" s="28">
        <f>G54+G55</f>
        <v>771</v>
      </c>
      <c r="H53" s="29"/>
      <c r="I53" s="78">
        <f>H53*G53</f>
        <v>0</v>
      </c>
      <c r="J53" s="84">
        <f>I53*24</f>
        <v>0</v>
      </c>
    </row>
    <row r="54" spans="1:10" ht="15.75" x14ac:dyDescent="0.25">
      <c r="A54" s="48">
        <v>6.1</v>
      </c>
      <c r="B54" s="16">
        <v>6</v>
      </c>
      <c r="C54" s="16">
        <v>6.1</v>
      </c>
      <c r="D54" s="2"/>
      <c r="E54" s="2" t="s">
        <v>101</v>
      </c>
      <c r="F54" s="2" t="s">
        <v>33</v>
      </c>
      <c r="G54" s="71">
        <v>275</v>
      </c>
      <c r="H54" s="4"/>
      <c r="I54" s="81"/>
      <c r="J54" s="87"/>
    </row>
    <row r="55" spans="1:10" ht="32.25" thickBot="1" x14ac:dyDescent="0.3">
      <c r="A55" s="49">
        <v>6.2</v>
      </c>
      <c r="B55" s="50">
        <v>6</v>
      </c>
      <c r="C55" s="50">
        <v>6.2</v>
      </c>
      <c r="D55" s="6"/>
      <c r="E55" s="6" t="s">
        <v>102</v>
      </c>
      <c r="F55" s="6" t="s">
        <v>34</v>
      </c>
      <c r="G55" s="72">
        <v>496</v>
      </c>
      <c r="H55" s="5"/>
      <c r="I55" s="82"/>
      <c r="J55" s="88"/>
    </row>
    <row r="56" spans="1:10" ht="16.5" thickBot="1" x14ac:dyDescent="0.3">
      <c r="A56" s="110" t="s">
        <v>153</v>
      </c>
      <c r="B56" s="111"/>
      <c r="C56" s="111"/>
      <c r="D56" s="111"/>
      <c r="E56" s="111"/>
      <c r="F56" s="111"/>
      <c r="G56" s="111"/>
      <c r="H56" s="111"/>
      <c r="I56" s="111"/>
      <c r="J56" s="69">
        <f>J53</f>
        <v>0</v>
      </c>
    </row>
    <row r="57" spans="1:10" ht="15.75" thickBot="1" x14ac:dyDescent="0.3"/>
    <row r="58" spans="1:10" ht="16.5" thickBot="1" x14ac:dyDescent="0.3">
      <c r="A58" s="113" t="s">
        <v>17</v>
      </c>
      <c r="B58" s="114"/>
      <c r="C58" s="114"/>
      <c r="D58" s="114"/>
      <c r="E58" s="114"/>
      <c r="F58" s="114"/>
      <c r="G58" s="115"/>
      <c r="H58" s="116" t="s">
        <v>16</v>
      </c>
      <c r="I58" s="117"/>
      <c r="J58" s="118"/>
    </row>
    <row r="59" spans="1:10" ht="48" thickBot="1" x14ac:dyDescent="0.3">
      <c r="A59" s="17" t="s">
        <v>0</v>
      </c>
      <c r="B59" s="18" t="s">
        <v>1</v>
      </c>
      <c r="C59" s="19" t="s">
        <v>7</v>
      </c>
      <c r="D59" s="18" t="s">
        <v>2</v>
      </c>
      <c r="E59" s="18" t="s">
        <v>6</v>
      </c>
      <c r="F59" s="18" t="s">
        <v>3</v>
      </c>
      <c r="G59" s="20" t="s">
        <v>4</v>
      </c>
      <c r="H59" s="21" t="s">
        <v>5</v>
      </c>
      <c r="I59" s="77" t="s">
        <v>15</v>
      </c>
      <c r="J59" s="21" t="s">
        <v>87</v>
      </c>
    </row>
    <row r="60" spans="1:10" ht="31.5" x14ac:dyDescent="0.25">
      <c r="A60" s="32">
        <v>7</v>
      </c>
      <c r="B60" s="33">
        <v>7</v>
      </c>
      <c r="C60" s="54" t="s">
        <v>8</v>
      </c>
      <c r="D60" s="27" t="s">
        <v>103</v>
      </c>
      <c r="E60" s="31"/>
      <c r="F60" s="26"/>
      <c r="G60" s="28">
        <f>G61+G62</f>
        <v>400</v>
      </c>
      <c r="H60" s="29"/>
      <c r="I60" s="78">
        <f>H60*G60</f>
        <v>0</v>
      </c>
      <c r="J60" s="84">
        <f>I60*24</f>
        <v>0</v>
      </c>
    </row>
    <row r="61" spans="1:10" ht="15.75" x14ac:dyDescent="0.25">
      <c r="A61" s="48">
        <v>7.1</v>
      </c>
      <c r="B61" s="16">
        <v>7</v>
      </c>
      <c r="C61" s="16">
        <v>7.1</v>
      </c>
      <c r="D61" s="2"/>
      <c r="E61" s="2" t="s">
        <v>104</v>
      </c>
      <c r="F61" s="2" t="s">
        <v>35</v>
      </c>
      <c r="G61" s="71">
        <v>150</v>
      </c>
      <c r="H61" s="4"/>
      <c r="I61" s="81"/>
      <c r="J61" s="87"/>
    </row>
    <row r="62" spans="1:10" ht="48" thickBot="1" x14ac:dyDescent="0.3">
      <c r="A62" s="49">
        <v>7.2</v>
      </c>
      <c r="B62" s="50">
        <v>7</v>
      </c>
      <c r="C62" s="50">
        <v>7.2</v>
      </c>
      <c r="D62" s="6"/>
      <c r="E62" s="6" t="s">
        <v>105</v>
      </c>
      <c r="F62" s="6" t="s">
        <v>36</v>
      </c>
      <c r="G62" s="72">
        <v>250</v>
      </c>
      <c r="H62" s="5"/>
      <c r="I62" s="82"/>
      <c r="J62" s="88"/>
    </row>
    <row r="63" spans="1:10" ht="16.5" thickBot="1" x14ac:dyDescent="0.3">
      <c r="A63" s="110" t="s">
        <v>154</v>
      </c>
      <c r="B63" s="111"/>
      <c r="C63" s="111"/>
      <c r="D63" s="111"/>
      <c r="E63" s="111"/>
      <c r="F63" s="111"/>
      <c r="G63" s="111"/>
      <c r="H63" s="111"/>
      <c r="I63" s="111"/>
      <c r="J63" s="69">
        <f>J60</f>
        <v>0</v>
      </c>
    </row>
    <row r="64" spans="1:10" ht="15.75" thickBot="1" x14ac:dyDescent="0.3"/>
    <row r="65" spans="1:10" ht="16.5" thickBot="1" x14ac:dyDescent="0.3">
      <c r="A65" s="113" t="s">
        <v>17</v>
      </c>
      <c r="B65" s="114"/>
      <c r="C65" s="114"/>
      <c r="D65" s="114"/>
      <c r="E65" s="114"/>
      <c r="F65" s="114"/>
      <c r="G65" s="115"/>
      <c r="H65" s="116" t="s">
        <v>16</v>
      </c>
      <c r="I65" s="117"/>
      <c r="J65" s="118"/>
    </row>
    <row r="66" spans="1:10" ht="48" thickBot="1" x14ac:dyDescent="0.3">
      <c r="A66" s="17" t="s">
        <v>0</v>
      </c>
      <c r="B66" s="18" t="s">
        <v>1</v>
      </c>
      <c r="C66" s="19" t="s">
        <v>7</v>
      </c>
      <c r="D66" s="18" t="s">
        <v>2</v>
      </c>
      <c r="E66" s="18" t="s">
        <v>6</v>
      </c>
      <c r="F66" s="18" t="s">
        <v>3</v>
      </c>
      <c r="G66" s="20" t="s">
        <v>4</v>
      </c>
      <c r="H66" s="21" t="s">
        <v>5</v>
      </c>
      <c r="I66" s="77" t="s">
        <v>15</v>
      </c>
      <c r="J66" s="21" t="s">
        <v>87</v>
      </c>
    </row>
    <row r="67" spans="1:10" ht="53.65" customHeight="1" x14ac:dyDescent="0.25">
      <c r="A67" s="32">
        <v>8</v>
      </c>
      <c r="B67" s="33">
        <v>8</v>
      </c>
      <c r="C67" s="54" t="s">
        <v>8</v>
      </c>
      <c r="D67" s="27" t="s">
        <v>106</v>
      </c>
      <c r="E67" s="31"/>
      <c r="F67" s="26"/>
      <c r="G67" s="28">
        <f>SUM(G68:G71)</f>
        <v>2363</v>
      </c>
      <c r="H67" s="29"/>
      <c r="I67" s="78">
        <f>H67*G67</f>
        <v>0</v>
      </c>
      <c r="J67" s="84">
        <f>I67*24</f>
        <v>0</v>
      </c>
    </row>
    <row r="68" spans="1:10" ht="15.75" x14ac:dyDescent="0.25">
      <c r="A68" s="48">
        <v>8.1</v>
      </c>
      <c r="B68" s="16">
        <v>8</v>
      </c>
      <c r="C68" s="16">
        <v>8.1</v>
      </c>
      <c r="D68" s="9"/>
      <c r="E68" s="9" t="s">
        <v>107</v>
      </c>
      <c r="F68" s="9" t="s">
        <v>144</v>
      </c>
      <c r="G68" s="23">
        <v>1185</v>
      </c>
      <c r="H68" s="4"/>
      <c r="I68" s="81"/>
      <c r="J68" s="87"/>
    </row>
    <row r="69" spans="1:10" ht="15.75" x14ac:dyDescent="0.25">
      <c r="A69" s="48">
        <v>8.1999999999999993</v>
      </c>
      <c r="B69" s="16">
        <v>8</v>
      </c>
      <c r="C69" s="16">
        <v>8.1999999999999993</v>
      </c>
      <c r="D69" s="8"/>
      <c r="E69" s="8" t="s">
        <v>108</v>
      </c>
      <c r="F69" s="9" t="s">
        <v>144</v>
      </c>
      <c r="G69" s="23">
        <v>506</v>
      </c>
      <c r="H69" s="4"/>
      <c r="I69" s="81"/>
      <c r="J69" s="87"/>
    </row>
    <row r="70" spans="1:10" ht="31.5" x14ac:dyDescent="0.25">
      <c r="A70" s="48">
        <v>8.3000000000000007</v>
      </c>
      <c r="B70" s="16">
        <v>8</v>
      </c>
      <c r="C70" s="16">
        <v>8.3000000000000007</v>
      </c>
      <c r="D70" s="8"/>
      <c r="E70" s="8" t="s">
        <v>109</v>
      </c>
      <c r="F70" s="9" t="s">
        <v>37</v>
      </c>
      <c r="G70" s="23">
        <v>468</v>
      </c>
      <c r="H70" s="4"/>
      <c r="I70" s="81"/>
      <c r="J70" s="87"/>
    </row>
    <row r="71" spans="1:10" ht="48" thickBot="1" x14ac:dyDescent="0.3">
      <c r="A71" s="49">
        <v>8.4</v>
      </c>
      <c r="B71" s="50">
        <v>8</v>
      </c>
      <c r="C71" s="50">
        <v>8.4</v>
      </c>
      <c r="D71" s="40"/>
      <c r="E71" s="40" t="s">
        <v>110</v>
      </c>
      <c r="F71" s="93" t="s">
        <v>144</v>
      </c>
      <c r="G71" s="30">
        <v>204</v>
      </c>
      <c r="H71" s="5"/>
      <c r="I71" s="82"/>
      <c r="J71" s="88"/>
    </row>
    <row r="72" spans="1:10" ht="16.5" thickBot="1" x14ac:dyDescent="0.3">
      <c r="A72" s="110" t="s">
        <v>155</v>
      </c>
      <c r="B72" s="111"/>
      <c r="C72" s="111"/>
      <c r="D72" s="111"/>
      <c r="E72" s="111"/>
      <c r="F72" s="111"/>
      <c r="G72" s="111"/>
      <c r="H72" s="111"/>
      <c r="I72" s="111"/>
      <c r="J72" s="69">
        <f>J67</f>
        <v>0</v>
      </c>
    </row>
    <row r="73" spans="1:10" ht="15.75" thickBot="1" x14ac:dyDescent="0.3"/>
    <row r="74" spans="1:10" ht="16.5" thickBot="1" x14ac:dyDescent="0.3">
      <c r="A74" s="113" t="s">
        <v>17</v>
      </c>
      <c r="B74" s="114"/>
      <c r="C74" s="114"/>
      <c r="D74" s="114"/>
      <c r="E74" s="114"/>
      <c r="F74" s="114"/>
      <c r="G74" s="115"/>
      <c r="H74" s="116" t="s">
        <v>16</v>
      </c>
      <c r="I74" s="117"/>
      <c r="J74" s="118"/>
    </row>
    <row r="75" spans="1:10" ht="48" thickBot="1" x14ac:dyDescent="0.3">
      <c r="A75" s="17" t="s">
        <v>0</v>
      </c>
      <c r="B75" s="18" t="s">
        <v>1</v>
      </c>
      <c r="C75" s="19" t="s">
        <v>7</v>
      </c>
      <c r="D75" s="18" t="s">
        <v>2</v>
      </c>
      <c r="E75" s="18" t="s">
        <v>6</v>
      </c>
      <c r="F75" s="18" t="s">
        <v>3</v>
      </c>
      <c r="G75" s="20" t="s">
        <v>4</v>
      </c>
      <c r="H75" s="21" t="s">
        <v>5</v>
      </c>
      <c r="I75" s="77" t="s">
        <v>15</v>
      </c>
      <c r="J75" s="21" t="s">
        <v>87</v>
      </c>
    </row>
    <row r="76" spans="1:10" ht="31.5" x14ac:dyDescent="0.25">
      <c r="A76" s="32">
        <v>9</v>
      </c>
      <c r="B76" s="33">
        <v>9</v>
      </c>
      <c r="C76" s="54" t="s">
        <v>8</v>
      </c>
      <c r="D76" s="27" t="s">
        <v>111</v>
      </c>
      <c r="E76" s="31"/>
      <c r="F76" s="26"/>
      <c r="G76" s="28">
        <f>G77+G78+G79+G80</f>
        <v>1511</v>
      </c>
      <c r="H76" s="29"/>
      <c r="I76" s="78">
        <f>H76*G76</f>
        <v>0</v>
      </c>
      <c r="J76" s="84">
        <f>I76*24</f>
        <v>0</v>
      </c>
    </row>
    <row r="77" spans="1:10" ht="15.75" x14ac:dyDescent="0.25">
      <c r="A77" s="48">
        <v>9.1</v>
      </c>
      <c r="B77" s="16">
        <v>9</v>
      </c>
      <c r="C77" s="16">
        <v>9.1</v>
      </c>
      <c r="D77" s="2"/>
      <c r="E77" s="2" t="s">
        <v>112</v>
      </c>
      <c r="F77" s="2" t="s">
        <v>113</v>
      </c>
      <c r="G77" s="73">
        <v>596</v>
      </c>
      <c r="H77" s="4"/>
      <c r="I77" s="81"/>
      <c r="J77" s="87"/>
    </row>
    <row r="78" spans="1:10" ht="15.75" x14ac:dyDescent="0.25">
      <c r="A78" s="48">
        <v>9.1999999999999993</v>
      </c>
      <c r="B78" s="16">
        <v>9</v>
      </c>
      <c r="C78" s="16">
        <v>9.1999999999999993</v>
      </c>
      <c r="D78" s="2"/>
      <c r="E78" s="2" t="s">
        <v>38</v>
      </c>
      <c r="F78" s="2" t="s">
        <v>114</v>
      </c>
      <c r="G78" s="73">
        <v>655</v>
      </c>
      <c r="H78" s="4"/>
      <c r="I78" s="81"/>
      <c r="J78" s="87"/>
    </row>
    <row r="79" spans="1:10" ht="15.75" x14ac:dyDescent="0.25">
      <c r="A79" s="48">
        <v>9.3000000000000007</v>
      </c>
      <c r="B79" s="16">
        <v>9</v>
      </c>
      <c r="C79" s="16">
        <v>9.3000000000000007</v>
      </c>
      <c r="D79" s="2"/>
      <c r="E79" s="2" t="s">
        <v>39</v>
      </c>
      <c r="F79" s="2" t="s">
        <v>115</v>
      </c>
      <c r="G79" s="73">
        <v>86</v>
      </c>
      <c r="H79" s="4"/>
      <c r="I79" s="81"/>
      <c r="J79" s="87"/>
    </row>
    <row r="80" spans="1:10" ht="16.5" thickBot="1" x14ac:dyDescent="0.3">
      <c r="A80" s="49">
        <v>9.4</v>
      </c>
      <c r="B80" s="50">
        <v>9</v>
      </c>
      <c r="C80" s="50">
        <v>9.4</v>
      </c>
      <c r="D80" s="6"/>
      <c r="E80" s="6" t="s">
        <v>40</v>
      </c>
      <c r="F80" s="6" t="s">
        <v>116</v>
      </c>
      <c r="G80" s="74">
        <v>174</v>
      </c>
      <c r="H80" s="5"/>
      <c r="I80" s="82"/>
      <c r="J80" s="88"/>
    </row>
    <row r="81" spans="1:10" ht="16.5" thickBot="1" x14ac:dyDescent="0.3">
      <c r="A81" s="110" t="s">
        <v>156</v>
      </c>
      <c r="B81" s="111"/>
      <c r="C81" s="111"/>
      <c r="D81" s="111"/>
      <c r="E81" s="111"/>
      <c r="F81" s="111"/>
      <c r="G81" s="111"/>
      <c r="H81" s="111"/>
      <c r="I81" s="111"/>
      <c r="J81" s="69">
        <f>J76</f>
        <v>0</v>
      </c>
    </row>
    <row r="82" spans="1:10" ht="15.75" thickBot="1" x14ac:dyDescent="0.3"/>
    <row r="83" spans="1:10" ht="16.5" thickBot="1" x14ac:dyDescent="0.3">
      <c r="A83" s="113" t="s">
        <v>17</v>
      </c>
      <c r="B83" s="114"/>
      <c r="C83" s="114"/>
      <c r="D83" s="114"/>
      <c r="E83" s="114"/>
      <c r="F83" s="114"/>
      <c r="G83" s="115"/>
      <c r="H83" s="116" t="s">
        <v>16</v>
      </c>
      <c r="I83" s="117"/>
      <c r="J83" s="118"/>
    </row>
    <row r="84" spans="1:10" ht="48" thickBot="1" x14ac:dyDescent="0.3">
      <c r="A84" s="17" t="s">
        <v>0</v>
      </c>
      <c r="B84" s="18" t="s">
        <v>1</v>
      </c>
      <c r="C84" s="19" t="s">
        <v>7</v>
      </c>
      <c r="D84" s="18" t="s">
        <v>2</v>
      </c>
      <c r="E84" s="18" t="s">
        <v>6</v>
      </c>
      <c r="F84" s="18" t="s">
        <v>3</v>
      </c>
      <c r="G84" s="20" t="s">
        <v>4</v>
      </c>
      <c r="H84" s="21" t="s">
        <v>5</v>
      </c>
      <c r="I84" s="77" t="s">
        <v>15</v>
      </c>
      <c r="J84" s="21" t="s">
        <v>87</v>
      </c>
    </row>
    <row r="85" spans="1:10" ht="47.25" x14ac:dyDescent="0.25">
      <c r="A85" s="32">
        <v>10</v>
      </c>
      <c r="B85" s="33">
        <v>10</v>
      </c>
      <c r="C85" s="56" t="s">
        <v>8</v>
      </c>
      <c r="D85" s="27" t="s">
        <v>117</v>
      </c>
      <c r="E85" s="27"/>
      <c r="F85" s="27"/>
      <c r="G85" s="28">
        <f>G86</f>
        <v>705</v>
      </c>
      <c r="H85" s="29"/>
      <c r="I85" s="78">
        <f>G85*H85</f>
        <v>0</v>
      </c>
      <c r="J85" s="84">
        <f>I85*24</f>
        <v>0</v>
      </c>
    </row>
    <row r="86" spans="1:10" s="10" customFormat="1" ht="16.5" thickBot="1" x14ac:dyDescent="0.3">
      <c r="A86" s="35">
        <v>10.1</v>
      </c>
      <c r="B86" s="36">
        <v>10</v>
      </c>
      <c r="C86" s="36">
        <v>10.1</v>
      </c>
      <c r="D86" s="66"/>
      <c r="E86" s="66" t="s">
        <v>118</v>
      </c>
      <c r="F86" s="66" t="s">
        <v>41</v>
      </c>
      <c r="G86" s="37">
        <v>705</v>
      </c>
      <c r="H86" s="38"/>
      <c r="I86" s="91"/>
      <c r="J86" s="92"/>
    </row>
    <row r="87" spans="1:10" ht="16.5" thickBot="1" x14ac:dyDescent="0.3">
      <c r="A87" s="110" t="s">
        <v>157</v>
      </c>
      <c r="B87" s="111"/>
      <c r="C87" s="111"/>
      <c r="D87" s="111"/>
      <c r="E87" s="111"/>
      <c r="F87" s="111"/>
      <c r="G87" s="111"/>
      <c r="H87" s="111"/>
      <c r="I87" s="111"/>
      <c r="J87" s="69">
        <f>J85</f>
        <v>0</v>
      </c>
    </row>
    <row r="88" spans="1:10" ht="15.75" thickBot="1" x14ac:dyDescent="0.3"/>
    <row r="89" spans="1:10" ht="16.5" thickBot="1" x14ac:dyDescent="0.3">
      <c r="A89" s="113" t="s">
        <v>17</v>
      </c>
      <c r="B89" s="114"/>
      <c r="C89" s="114"/>
      <c r="D89" s="114"/>
      <c r="E89" s="114"/>
      <c r="F89" s="114"/>
      <c r="G89" s="115"/>
      <c r="H89" s="116" t="s">
        <v>16</v>
      </c>
      <c r="I89" s="117"/>
      <c r="J89" s="118"/>
    </row>
    <row r="90" spans="1:10" ht="48" thickBot="1" x14ac:dyDescent="0.3">
      <c r="A90" s="17" t="s">
        <v>0</v>
      </c>
      <c r="B90" s="18" t="s">
        <v>1</v>
      </c>
      <c r="C90" s="19" t="s">
        <v>7</v>
      </c>
      <c r="D90" s="18" t="s">
        <v>2</v>
      </c>
      <c r="E90" s="18" t="s">
        <v>6</v>
      </c>
      <c r="F90" s="18" t="s">
        <v>3</v>
      </c>
      <c r="G90" s="20" t="s">
        <v>4</v>
      </c>
      <c r="H90" s="21" t="s">
        <v>5</v>
      </c>
      <c r="I90" s="21" t="s">
        <v>15</v>
      </c>
      <c r="J90" s="21" t="s">
        <v>87</v>
      </c>
    </row>
    <row r="91" spans="1:10" ht="47.25" x14ac:dyDescent="0.25">
      <c r="A91" s="32">
        <v>11</v>
      </c>
      <c r="B91" s="33">
        <v>11</v>
      </c>
      <c r="C91" s="56" t="s">
        <v>8</v>
      </c>
      <c r="D91" s="27" t="s">
        <v>119</v>
      </c>
      <c r="E91" s="27"/>
      <c r="F91" s="27"/>
      <c r="G91" s="28">
        <f>G92</f>
        <v>850</v>
      </c>
      <c r="H91" s="29"/>
      <c r="I91" s="58">
        <f>G91*H91</f>
        <v>0</v>
      </c>
      <c r="J91" s="68">
        <f>I91*24</f>
        <v>0</v>
      </c>
    </row>
    <row r="92" spans="1:10" ht="16.5" thickBot="1" x14ac:dyDescent="0.3">
      <c r="A92" s="35">
        <v>11.1</v>
      </c>
      <c r="B92" s="36">
        <v>11</v>
      </c>
      <c r="C92" s="55">
        <v>11.1</v>
      </c>
      <c r="D92" s="66"/>
      <c r="E92" s="66" t="s">
        <v>120</v>
      </c>
      <c r="F92" s="66" t="s">
        <v>121</v>
      </c>
      <c r="G92" s="37">
        <v>850</v>
      </c>
      <c r="H92" s="38"/>
      <c r="I92" s="38"/>
      <c r="J92" s="39"/>
    </row>
    <row r="93" spans="1:10" ht="16.5" thickBot="1" x14ac:dyDescent="0.3">
      <c r="A93" s="110" t="s">
        <v>158</v>
      </c>
      <c r="B93" s="111"/>
      <c r="C93" s="111"/>
      <c r="D93" s="111"/>
      <c r="E93" s="111"/>
      <c r="F93" s="111"/>
      <c r="G93" s="111"/>
      <c r="H93" s="111"/>
      <c r="I93" s="112"/>
      <c r="J93" s="69">
        <f>J91</f>
        <v>0</v>
      </c>
    </row>
    <row r="94" spans="1:10" ht="15.75" thickBot="1" x14ac:dyDescent="0.3"/>
    <row r="95" spans="1:10" ht="16.5" thickBot="1" x14ac:dyDescent="0.3">
      <c r="A95" s="113" t="s">
        <v>17</v>
      </c>
      <c r="B95" s="114"/>
      <c r="C95" s="114"/>
      <c r="D95" s="114"/>
      <c r="E95" s="114"/>
      <c r="F95" s="114"/>
      <c r="G95" s="115"/>
      <c r="H95" s="116" t="s">
        <v>16</v>
      </c>
      <c r="I95" s="117"/>
      <c r="J95" s="118"/>
    </row>
    <row r="96" spans="1:10" ht="48" thickBot="1" x14ac:dyDescent="0.3">
      <c r="A96" s="17" t="s">
        <v>0</v>
      </c>
      <c r="B96" s="18" t="s">
        <v>1</v>
      </c>
      <c r="C96" s="19" t="s">
        <v>7</v>
      </c>
      <c r="D96" s="18" t="s">
        <v>2</v>
      </c>
      <c r="E96" s="18" t="s">
        <v>6</v>
      </c>
      <c r="F96" s="18" t="s">
        <v>3</v>
      </c>
      <c r="G96" s="20" t="s">
        <v>4</v>
      </c>
      <c r="H96" s="21" t="s">
        <v>5</v>
      </c>
      <c r="I96" s="77" t="s">
        <v>15</v>
      </c>
      <c r="J96" s="21" t="s">
        <v>87</v>
      </c>
    </row>
    <row r="97" spans="1:10" ht="31.5" x14ac:dyDescent="0.25">
      <c r="A97" s="32">
        <v>12</v>
      </c>
      <c r="B97" s="33">
        <v>12</v>
      </c>
      <c r="C97" s="56" t="s">
        <v>8</v>
      </c>
      <c r="D97" s="27" t="s">
        <v>123</v>
      </c>
      <c r="E97" s="27"/>
      <c r="F97" s="27"/>
      <c r="G97" s="28">
        <f>G98</f>
        <v>153</v>
      </c>
      <c r="H97" s="29"/>
      <c r="I97" s="78">
        <f>G97*H97</f>
        <v>0</v>
      </c>
      <c r="J97" s="84">
        <f>I97*24</f>
        <v>0</v>
      </c>
    </row>
    <row r="98" spans="1:10" ht="16.5" thickBot="1" x14ac:dyDescent="0.3">
      <c r="A98" s="35">
        <v>12.1</v>
      </c>
      <c r="B98" s="36">
        <v>12</v>
      </c>
      <c r="C98" s="55" t="s">
        <v>122</v>
      </c>
      <c r="D98" s="66"/>
      <c r="E98" s="66" t="s">
        <v>124</v>
      </c>
      <c r="F98" s="66" t="s">
        <v>42</v>
      </c>
      <c r="G98" s="37">
        <v>153</v>
      </c>
      <c r="H98" s="38"/>
      <c r="I98" s="91"/>
      <c r="J98" s="92"/>
    </row>
    <row r="99" spans="1:10" ht="16.5" thickBot="1" x14ac:dyDescent="0.3">
      <c r="A99" s="110" t="s">
        <v>159</v>
      </c>
      <c r="B99" s="111"/>
      <c r="C99" s="111"/>
      <c r="D99" s="111"/>
      <c r="E99" s="111"/>
      <c r="F99" s="111"/>
      <c r="G99" s="111"/>
      <c r="H99" s="111"/>
      <c r="I99" s="111"/>
      <c r="J99" s="69">
        <f>J97</f>
        <v>0</v>
      </c>
    </row>
    <row r="100" spans="1:10" ht="15.75" thickBot="1" x14ac:dyDescent="0.3"/>
    <row r="101" spans="1:10" ht="16.5" thickBot="1" x14ac:dyDescent="0.3">
      <c r="A101" s="113" t="s">
        <v>17</v>
      </c>
      <c r="B101" s="114"/>
      <c r="C101" s="114"/>
      <c r="D101" s="114"/>
      <c r="E101" s="114"/>
      <c r="F101" s="114"/>
      <c r="G101" s="115"/>
      <c r="H101" s="116" t="s">
        <v>16</v>
      </c>
      <c r="I101" s="117"/>
      <c r="J101" s="118"/>
    </row>
    <row r="102" spans="1:10" ht="48" thickBot="1" x14ac:dyDescent="0.3">
      <c r="A102" s="17" t="s">
        <v>0</v>
      </c>
      <c r="B102" s="18" t="s">
        <v>1</v>
      </c>
      <c r="C102" s="19" t="s">
        <v>7</v>
      </c>
      <c r="D102" s="18" t="s">
        <v>2</v>
      </c>
      <c r="E102" s="18" t="s">
        <v>6</v>
      </c>
      <c r="F102" s="18" t="s">
        <v>3</v>
      </c>
      <c r="G102" s="20" t="s">
        <v>4</v>
      </c>
      <c r="H102" s="21" t="s">
        <v>5</v>
      </c>
      <c r="I102" s="77" t="s">
        <v>15</v>
      </c>
      <c r="J102" s="83" t="s">
        <v>87</v>
      </c>
    </row>
    <row r="103" spans="1:10" ht="53.65" customHeight="1" x14ac:dyDescent="0.25">
      <c r="A103" s="32">
        <v>13</v>
      </c>
      <c r="B103" s="33">
        <v>13</v>
      </c>
      <c r="C103" s="56" t="s">
        <v>8</v>
      </c>
      <c r="D103" s="27" t="s">
        <v>125</v>
      </c>
      <c r="E103" s="27"/>
      <c r="F103" s="27"/>
      <c r="G103" s="28">
        <f>SUM(G104:G107)</f>
        <v>2613</v>
      </c>
      <c r="H103" s="29"/>
      <c r="I103" s="78">
        <f>H103*G103</f>
        <v>0</v>
      </c>
      <c r="J103" s="84">
        <f>I103*24</f>
        <v>0</v>
      </c>
    </row>
    <row r="104" spans="1:10" ht="47.25" x14ac:dyDescent="0.25">
      <c r="A104" s="14">
        <v>13.1</v>
      </c>
      <c r="B104" s="11">
        <v>13</v>
      </c>
      <c r="C104" s="11">
        <v>13.1</v>
      </c>
      <c r="D104" s="2"/>
      <c r="E104" s="2" t="s">
        <v>43</v>
      </c>
      <c r="F104" s="2" t="s">
        <v>47</v>
      </c>
      <c r="G104" s="23">
        <v>1205</v>
      </c>
      <c r="H104" s="12"/>
      <c r="I104" s="95"/>
      <c r="J104" s="96"/>
    </row>
    <row r="105" spans="1:10" ht="15.75" x14ac:dyDescent="0.25">
      <c r="A105" s="14">
        <v>13.2</v>
      </c>
      <c r="B105" s="11">
        <v>13</v>
      </c>
      <c r="C105" s="11">
        <v>13.2</v>
      </c>
      <c r="D105" s="2"/>
      <c r="E105" s="2" t="s">
        <v>44</v>
      </c>
      <c r="F105" s="2" t="s">
        <v>47</v>
      </c>
      <c r="G105" s="57">
        <v>169</v>
      </c>
      <c r="H105" s="12"/>
      <c r="I105" s="95"/>
      <c r="J105" s="96"/>
    </row>
    <row r="106" spans="1:10" ht="15.75" x14ac:dyDescent="0.25">
      <c r="A106" s="14">
        <v>13.3</v>
      </c>
      <c r="B106" s="11">
        <v>13</v>
      </c>
      <c r="C106" s="11">
        <v>13.3</v>
      </c>
      <c r="D106" s="2"/>
      <c r="E106" s="2" t="s">
        <v>45</v>
      </c>
      <c r="F106" s="2" t="s">
        <v>47</v>
      </c>
      <c r="G106" s="57">
        <v>539</v>
      </c>
      <c r="H106" s="12"/>
      <c r="I106" s="95"/>
      <c r="J106" s="96"/>
    </row>
    <row r="107" spans="1:10" ht="16.5" thickBot="1" x14ac:dyDescent="0.3">
      <c r="A107" s="35">
        <v>13.4</v>
      </c>
      <c r="B107" s="36">
        <v>13</v>
      </c>
      <c r="C107" s="36">
        <v>13.4</v>
      </c>
      <c r="D107" s="6"/>
      <c r="E107" s="6" t="s">
        <v>46</v>
      </c>
      <c r="F107" s="6" t="s">
        <v>48</v>
      </c>
      <c r="G107" s="94">
        <v>700</v>
      </c>
      <c r="H107" s="38"/>
      <c r="I107" s="91"/>
      <c r="J107" s="92"/>
    </row>
    <row r="108" spans="1:10" ht="16.5" thickBot="1" x14ac:dyDescent="0.3">
      <c r="A108" s="110" t="s">
        <v>160</v>
      </c>
      <c r="B108" s="111"/>
      <c r="C108" s="111"/>
      <c r="D108" s="111"/>
      <c r="E108" s="111"/>
      <c r="F108" s="111"/>
      <c r="G108" s="111"/>
      <c r="H108" s="111"/>
      <c r="I108" s="111"/>
      <c r="J108" s="69">
        <f>J103</f>
        <v>0</v>
      </c>
    </row>
    <row r="109" spans="1:10" ht="15.75" thickBot="1" x14ac:dyDescent="0.3"/>
    <row r="110" spans="1:10" ht="16.5" thickBot="1" x14ac:dyDescent="0.3">
      <c r="A110" s="113" t="s">
        <v>17</v>
      </c>
      <c r="B110" s="114"/>
      <c r="C110" s="114"/>
      <c r="D110" s="114"/>
      <c r="E110" s="114"/>
      <c r="F110" s="114"/>
      <c r="G110" s="115"/>
      <c r="H110" s="116" t="s">
        <v>16</v>
      </c>
      <c r="I110" s="117"/>
      <c r="J110" s="118"/>
    </row>
    <row r="111" spans="1:10" ht="48" thickBot="1" x14ac:dyDescent="0.3">
      <c r="A111" s="17" t="s">
        <v>0</v>
      </c>
      <c r="B111" s="18" t="s">
        <v>1</v>
      </c>
      <c r="C111" s="19" t="s">
        <v>7</v>
      </c>
      <c r="D111" s="18" t="s">
        <v>2</v>
      </c>
      <c r="E111" s="18" t="s">
        <v>6</v>
      </c>
      <c r="F111" s="18" t="s">
        <v>3</v>
      </c>
      <c r="G111" s="20" t="s">
        <v>4</v>
      </c>
      <c r="H111" s="21" t="s">
        <v>5</v>
      </c>
      <c r="I111" s="21" t="s">
        <v>15</v>
      </c>
      <c r="J111" s="21" t="s">
        <v>87</v>
      </c>
    </row>
    <row r="112" spans="1:10" ht="31.5" x14ac:dyDescent="0.25">
      <c r="A112" s="32">
        <v>14</v>
      </c>
      <c r="B112" s="33">
        <v>14</v>
      </c>
      <c r="C112" s="56" t="s">
        <v>8</v>
      </c>
      <c r="D112" s="27" t="s">
        <v>126</v>
      </c>
      <c r="E112" s="27"/>
      <c r="F112" s="27"/>
      <c r="G112" s="28">
        <f>SUM(G113:G126)</f>
        <v>3761</v>
      </c>
      <c r="H112" s="29"/>
      <c r="I112" s="78">
        <f>H112*G112</f>
        <v>0</v>
      </c>
      <c r="J112" s="84">
        <f>I112*24</f>
        <v>0</v>
      </c>
    </row>
    <row r="113" spans="1:10" ht="31.5" x14ac:dyDescent="0.25">
      <c r="A113" s="14">
        <v>14.1</v>
      </c>
      <c r="B113" s="11">
        <v>14</v>
      </c>
      <c r="C113" s="11">
        <v>14.1</v>
      </c>
      <c r="D113" s="13"/>
      <c r="E113" s="13" t="s">
        <v>49</v>
      </c>
      <c r="F113" s="13" t="s">
        <v>57</v>
      </c>
      <c r="G113" s="57">
        <v>435</v>
      </c>
      <c r="H113" s="12"/>
      <c r="I113" s="95"/>
      <c r="J113" s="96"/>
    </row>
    <row r="114" spans="1:10" ht="31.5" x14ac:dyDescent="0.25">
      <c r="A114" s="14">
        <v>14.2</v>
      </c>
      <c r="B114" s="11">
        <v>14</v>
      </c>
      <c r="C114" s="11">
        <v>14.2</v>
      </c>
      <c r="D114" s="13"/>
      <c r="E114" s="13" t="s">
        <v>50</v>
      </c>
      <c r="F114" s="13" t="s">
        <v>57</v>
      </c>
      <c r="G114" s="57">
        <v>87</v>
      </c>
      <c r="H114" s="12"/>
      <c r="I114" s="95"/>
      <c r="J114" s="96"/>
    </row>
    <row r="115" spans="1:10" ht="31.5" x14ac:dyDescent="0.25">
      <c r="A115" s="14">
        <v>14.3</v>
      </c>
      <c r="B115" s="11">
        <v>14</v>
      </c>
      <c r="C115" s="11">
        <v>14.3</v>
      </c>
      <c r="D115" s="13"/>
      <c r="E115" s="13" t="s">
        <v>51</v>
      </c>
      <c r="F115" s="13" t="s">
        <v>57</v>
      </c>
      <c r="G115" s="57">
        <v>625</v>
      </c>
      <c r="H115" s="12"/>
      <c r="I115" s="95"/>
      <c r="J115" s="96"/>
    </row>
    <row r="116" spans="1:10" ht="47.25" x14ac:dyDescent="0.25">
      <c r="A116" s="14">
        <v>14.4</v>
      </c>
      <c r="B116" s="11">
        <v>14</v>
      </c>
      <c r="C116" s="11">
        <v>14.4</v>
      </c>
      <c r="D116" s="13"/>
      <c r="E116" s="13" t="s">
        <v>52</v>
      </c>
      <c r="F116" s="13" t="s">
        <v>57</v>
      </c>
      <c r="G116" s="57">
        <v>490</v>
      </c>
      <c r="H116" s="12"/>
      <c r="I116" s="95"/>
      <c r="J116" s="96"/>
    </row>
    <row r="117" spans="1:10" ht="15.75" x14ac:dyDescent="0.25">
      <c r="A117" s="14">
        <v>14.5</v>
      </c>
      <c r="B117" s="11">
        <v>14</v>
      </c>
      <c r="C117" s="11">
        <v>14.5</v>
      </c>
      <c r="D117" s="13"/>
      <c r="E117" s="13" t="s">
        <v>53</v>
      </c>
      <c r="F117" s="13" t="s">
        <v>57</v>
      </c>
      <c r="G117" s="57">
        <v>253</v>
      </c>
      <c r="H117" s="12"/>
      <c r="I117" s="95"/>
      <c r="J117" s="96"/>
    </row>
    <row r="118" spans="1:10" ht="47.25" x14ac:dyDescent="0.25">
      <c r="A118" s="14">
        <v>14.6</v>
      </c>
      <c r="B118" s="11">
        <v>14</v>
      </c>
      <c r="C118" s="11">
        <v>14.6</v>
      </c>
      <c r="D118" s="13"/>
      <c r="E118" s="13" t="s">
        <v>54</v>
      </c>
      <c r="F118" s="13" t="s">
        <v>57</v>
      </c>
      <c r="G118" s="57">
        <v>743</v>
      </c>
      <c r="H118" s="12"/>
      <c r="I118" s="95"/>
      <c r="J118" s="96"/>
    </row>
    <row r="119" spans="1:10" ht="15.75" x14ac:dyDescent="0.25">
      <c r="A119" s="14">
        <v>14.7</v>
      </c>
      <c r="B119" s="11">
        <v>14</v>
      </c>
      <c r="C119" s="11">
        <v>14.7</v>
      </c>
      <c r="D119" s="13"/>
      <c r="E119" s="13" t="s">
        <v>127</v>
      </c>
      <c r="F119" s="13" t="s">
        <v>57</v>
      </c>
      <c r="G119" s="57">
        <v>18</v>
      </c>
      <c r="H119" s="12"/>
      <c r="I119" s="95"/>
      <c r="J119" s="96"/>
    </row>
    <row r="120" spans="1:10" ht="15.75" x14ac:dyDescent="0.25">
      <c r="A120" s="14">
        <v>14.8</v>
      </c>
      <c r="B120" s="11">
        <v>14</v>
      </c>
      <c r="C120" s="11">
        <v>14.8</v>
      </c>
      <c r="D120" s="13"/>
      <c r="E120" s="13" t="s">
        <v>55</v>
      </c>
      <c r="F120" s="13" t="s">
        <v>57</v>
      </c>
      <c r="G120" s="57">
        <v>38</v>
      </c>
      <c r="H120" s="12"/>
      <c r="I120" s="95"/>
      <c r="J120" s="96"/>
    </row>
    <row r="121" spans="1:10" ht="15.75" x14ac:dyDescent="0.25">
      <c r="A121" s="14">
        <v>14.9</v>
      </c>
      <c r="B121" s="11">
        <v>14</v>
      </c>
      <c r="C121" s="11">
        <v>14.9</v>
      </c>
      <c r="D121" s="13"/>
      <c r="E121" s="13" t="s">
        <v>128</v>
      </c>
      <c r="F121" s="13" t="s">
        <v>57</v>
      </c>
      <c r="G121" s="57">
        <v>64</v>
      </c>
      <c r="H121" s="12"/>
      <c r="I121" s="95"/>
      <c r="J121" s="96"/>
    </row>
    <row r="122" spans="1:10" ht="15.75" x14ac:dyDescent="0.25">
      <c r="A122" s="76">
        <v>14.1</v>
      </c>
      <c r="B122" s="11">
        <v>14</v>
      </c>
      <c r="C122" s="11">
        <v>14.1</v>
      </c>
      <c r="D122" s="13"/>
      <c r="E122" s="13" t="s">
        <v>129</v>
      </c>
      <c r="F122" s="13" t="s">
        <v>57</v>
      </c>
      <c r="G122" s="57">
        <v>58</v>
      </c>
      <c r="H122" s="12"/>
      <c r="I122" s="95"/>
      <c r="J122" s="96"/>
    </row>
    <row r="123" spans="1:10" ht="15.75" x14ac:dyDescent="0.25">
      <c r="A123" s="14">
        <v>14.11</v>
      </c>
      <c r="B123" s="11">
        <v>14</v>
      </c>
      <c r="C123" s="11">
        <v>14.11</v>
      </c>
      <c r="D123" s="13"/>
      <c r="E123" s="13" t="s">
        <v>130</v>
      </c>
      <c r="F123" s="13" t="s">
        <v>57</v>
      </c>
      <c r="G123" s="57">
        <v>54</v>
      </c>
      <c r="H123" s="12"/>
      <c r="I123" s="95"/>
      <c r="J123" s="96"/>
    </row>
    <row r="124" spans="1:10" ht="15.75" x14ac:dyDescent="0.25">
      <c r="A124" s="76">
        <v>14.12</v>
      </c>
      <c r="B124" s="11">
        <v>14</v>
      </c>
      <c r="C124" s="11">
        <v>14.12</v>
      </c>
      <c r="D124" s="13"/>
      <c r="E124" s="13" t="s">
        <v>131</v>
      </c>
      <c r="F124" s="13" t="s">
        <v>132</v>
      </c>
      <c r="G124" s="57">
        <v>286</v>
      </c>
      <c r="H124" s="12"/>
      <c r="I124" s="95"/>
      <c r="J124" s="96"/>
    </row>
    <row r="125" spans="1:10" ht="15.75" x14ac:dyDescent="0.25">
      <c r="A125" s="14">
        <v>14.13</v>
      </c>
      <c r="B125" s="11">
        <v>14</v>
      </c>
      <c r="C125" s="11">
        <v>14.13</v>
      </c>
      <c r="D125" s="13"/>
      <c r="E125" s="13" t="s">
        <v>133</v>
      </c>
      <c r="F125" s="13" t="s">
        <v>134</v>
      </c>
      <c r="G125" s="57">
        <v>254</v>
      </c>
      <c r="H125" s="12"/>
      <c r="I125" s="95"/>
      <c r="J125" s="96"/>
    </row>
    <row r="126" spans="1:10" ht="16.5" thickBot="1" x14ac:dyDescent="0.3">
      <c r="A126" s="97">
        <v>14.14</v>
      </c>
      <c r="B126" s="36">
        <v>14</v>
      </c>
      <c r="C126" s="36">
        <v>14.14</v>
      </c>
      <c r="D126" s="65"/>
      <c r="E126" s="65" t="s">
        <v>56</v>
      </c>
      <c r="F126" s="65" t="s">
        <v>135</v>
      </c>
      <c r="G126" s="94">
        <v>356</v>
      </c>
      <c r="H126" s="38"/>
      <c r="I126" s="91"/>
      <c r="J126" s="92"/>
    </row>
    <row r="127" spans="1:10" ht="16.5" thickBot="1" x14ac:dyDescent="0.3">
      <c r="A127" s="107" t="s">
        <v>161</v>
      </c>
      <c r="B127" s="108"/>
      <c r="C127" s="108"/>
      <c r="D127" s="108"/>
      <c r="E127" s="108"/>
      <c r="F127" s="108"/>
      <c r="G127" s="108"/>
      <c r="H127" s="108"/>
      <c r="I127" s="109"/>
      <c r="J127" s="69">
        <f>J112</f>
        <v>0</v>
      </c>
    </row>
    <row r="128" spans="1:10" ht="15.75" thickBot="1" x14ac:dyDescent="0.3"/>
    <row r="129" spans="1:10" ht="16.5" thickBot="1" x14ac:dyDescent="0.3">
      <c r="A129" s="113" t="s">
        <v>17</v>
      </c>
      <c r="B129" s="114"/>
      <c r="C129" s="114"/>
      <c r="D129" s="114"/>
      <c r="E129" s="114"/>
      <c r="F129" s="114"/>
      <c r="G129" s="115"/>
      <c r="H129" s="116" t="s">
        <v>16</v>
      </c>
      <c r="I129" s="117"/>
      <c r="J129" s="118"/>
    </row>
    <row r="130" spans="1:10" ht="48" thickBot="1" x14ac:dyDescent="0.3">
      <c r="A130" s="17" t="s">
        <v>0</v>
      </c>
      <c r="B130" s="18" t="s">
        <v>1</v>
      </c>
      <c r="C130" s="19" t="s">
        <v>7</v>
      </c>
      <c r="D130" s="18" t="s">
        <v>2</v>
      </c>
      <c r="E130" s="18" t="s">
        <v>6</v>
      </c>
      <c r="F130" s="18" t="s">
        <v>3</v>
      </c>
      <c r="G130" s="20" t="s">
        <v>4</v>
      </c>
      <c r="H130" s="21" t="s">
        <v>5</v>
      </c>
      <c r="I130" s="77" t="s">
        <v>15</v>
      </c>
      <c r="J130" s="21" t="s">
        <v>87</v>
      </c>
    </row>
    <row r="131" spans="1:10" ht="47.25" x14ac:dyDescent="0.25">
      <c r="A131" s="32">
        <v>15</v>
      </c>
      <c r="B131" s="33">
        <v>15</v>
      </c>
      <c r="C131" s="56" t="s">
        <v>8</v>
      </c>
      <c r="D131" s="27" t="s">
        <v>136</v>
      </c>
      <c r="E131" s="27"/>
      <c r="F131" s="27"/>
      <c r="G131" s="28">
        <f>G132+G133+G134+G135+G136+G137+G138</f>
        <v>828</v>
      </c>
      <c r="H131" s="29"/>
      <c r="I131" s="78">
        <f>G131*H131</f>
        <v>0</v>
      </c>
      <c r="J131" s="84">
        <f>I131*24</f>
        <v>0</v>
      </c>
    </row>
    <row r="132" spans="1:10" ht="44.25" customHeight="1" x14ac:dyDescent="0.25">
      <c r="A132" s="14">
        <v>15.1</v>
      </c>
      <c r="B132" s="11">
        <v>15</v>
      </c>
      <c r="C132" s="11">
        <v>15.1</v>
      </c>
      <c r="D132" s="8"/>
      <c r="E132" s="8" t="s">
        <v>68</v>
      </c>
      <c r="F132" s="8" t="s">
        <v>67</v>
      </c>
      <c r="G132" s="102">
        <v>350</v>
      </c>
      <c r="H132" s="12"/>
      <c r="I132" s="95"/>
      <c r="J132" s="96"/>
    </row>
    <row r="133" spans="1:10" ht="48" customHeight="1" x14ac:dyDescent="0.25">
      <c r="A133" s="14">
        <v>15.2</v>
      </c>
      <c r="B133" s="11">
        <v>15</v>
      </c>
      <c r="C133" s="11">
        <v>15.2</v>
      </c>
      <c r="D133" s="8"/>
      <c r="E133" s="8" t="s">
        <v>58</v>
      </c>
      <c r="F133" s="8" t="s">
        <v>64</v>
      </c>
      <c r="G133" s="102">
        <v>203</v>
      </c>
      <c r="H133" s="12"/>
      <c r="I133" s="95"/>
      <c r="J133" s="96"/>
    </row>
    <row r="134" spans="1:10" ht="47.25" x14ac:dyDescent="0.25">
      <c r="A134" s="14">
        <v>15.3</v>
      </c>
      <c r="B134" s="11">
        <v>15</v>
      </c>
      <c r="C134" s="11">
        <v>15.3</v>
      </c>
      <c r="D134" s="8"/>
      <c r="E134" s="8" t="s">
        <v>59</v>
      </c>
      <c r="F134" s="8" t="s">
        <v>64</v>
      </c>
      <c r="G134" s="102">
        <v>48</v>
      </c>
      <c r="H134" s="12"/>
      <c r="I134" s="95"/>
      <c r="J134" s="96"/>
    </row>
    <row r="135" spans="1:10" ht="47.25" x14ac:dyDescent="0.25">
      <c r="A135" s="14">
        <v>15.4</v>
      </c>
      <c r="B135" s="11">
        <v>15</v>
      </c>
      <c r="C135" s="11">
        <v>15.4</v>
      </c>
      <c r="D135" s="8"/>
      <c r="E135" s="8" t="s">
        <v>60</v>
      </c>
      <c r="F135" s="8" t="s">
        <v>64</v>
      </c>
      <c r="G135" s="102">
        <v>14</v>
      </c>
      <c r="H135" s="12"/>
      <c r="I135" s="95"/>
      <c r="J135" s="96"/>
    </row>
    <row r="136" spans="1:10" ht="15.75" x14ac:dyDescent="0.25">
      <c r="A136" s="14">
        <v>15.5</v>
      </c>
      <c r="B136" s="11">
        <v>15</v>
      </c>
      <c r="C136" s="11">
        <v>15.5</v>
      </c>
      <c r="D136" s="8"/>
      <c r="E136" s="8" t="s">
        <v>61</v>
      </c>
      <c r="F136" s="8" t="s">
        <v>65</v>
      </c>
      <c r="G136" s="102">
        <v>22</v>
      </c>
      <c r="H136" s="12"/>
      <c r="I136" s="95"/>
      <c r="J136" s="96"/>
    </row>
    <row r="137" spans="1:10" ht="15.75" x14ac:dyDescent="0.25">
      <c r="A137" s="14">
        <v>15.6</v>
      </c>
      <c r="B137" s="11">
        <v>15</v>
      </c>
      <c r="C137" s="11">
        <v>15.6</v>
      </c>
      <c r="D137" s="8"/>
      <c r="E137" s="8" t="s">
        <v>62</v>
      </c>
      <c r="F137" s="8" t="s">
        <v>65</v>
      </c>
      <c r="G137" s="102">
        <v>6</v>
      </c>
      <c r="H137" s="12"/>
      <c r="I137" s="95"/>
      <c r="J137" s="96"/>
    </row>
    <row r="138" spans="1:10" ht="16.5" thickBot="1" x14ac:dyDescent="0.3">
      <c r="A138" s="35">
        <v>15.7</v>
      </c>
      <c r="B138" s="36">
        <v>15</v>
      </c>
      <c r="C138" s="36">
        <v>15.7</v>
      </c>
      <c r="D138" s="40"/>
      <c r="E138" s="40" t="s">
        <v>63</v>
      </c>
      <c r="F138" s="40" t="s">
        <v>66</v>
      </c>
      <c r="G138" s="103">
        <v>185</v>
      </c>
      <c r="H138" s="38"/>
      <c r="I138" s="91"/>
      <c r="J138" s="92"/>
    </row>
    <row r="139" spans="1:10" ht="16.5" thickBot="1" x14ac:dyDescent="0.3">
      <c r="A139" s="107" t="s">
        <v>162</v>
      </c>
      <c r="B139" s="108"/>
      <c r="C139" s="108"/>
      <c r="D139" s="108"/>
      <c r="E139" s="108"/>
      <c r="F139" s="108"/>
      <c r="G139" s="108"/>
      <c r="H139" s="108"/>
      <c r="I139" s="109"/>
      <c r="J139" s="69">
        <f>J131</f>
        <v>0</v>
      </c>
    </row>
    <row r="140" spans="1:10" ht="15.75" thickBot="1" x14ac:dyDescent="0.3"/>
    <row r="141" spans="1:10" ht="16.5" thickBot="1" x14ac:dyDescent="0.3">
      <c r="A141" s="113" t="s">
        <v>17</v>
      </c>
      <c r="B141" s="114"/>
      <c r="C141" s="114"/>
      <c r="D141" s="114"/>
      <c r="E141" s="114"/>
      <c r="F141" s="114"/>
      <c r="G141" s="115"/>
      <c r="H141" s="116" t="s">
        <v>16</v>
      </c>
      <c r="I141" s="117"/>
      <c r="J141" s="118"/>
    </row>
    <row r="142" spans="1:10" ht="48" thickBot="1" x14ac:dyDescent="0.3">
      <c r="A142" s="17" t="s">
        <v>0</v>
      </c>
      <c r="B142" s="18" t="s">
        <v>1</v>
      </c>
      <c r="C142" s="19" t="s">
        <v>7</v>
      </c>
      <c r="D142" s="18" t="s">
        <v>2</v>
      </c>
      <c r="E142" s="18" t="s">
        <v>6</v>
      </c>
      <c r="F142" s="18" t="s">
        <v>3</v>
      </c>
      <c r="G142" s="20" t="s">
        <v>4</v>
      </c>
      <c r="H142" s="21" t="s">
        <v>5</v>
      </c>
      <c r="I142" s="77" t="s">
        <v>15</v>
      </c>
      <c r="J142" s="21" t="s">
        <v>87</v>
      </c>
    </row>
    <row r="143" spans="1:10" ht="31.5" x14ac:dyDescent="0.25">
      <c r="A143" s="32">
        <v>16</v>
      </c>
      <c r="B143" s="33">
        <v>16</v>
      </c>
      <c r="C143" s="56" t="s">
        <v>8</v>
      </c>
      <c r="D143" s="27" t="s">
        <v>137</v>
      </c>
      <c r="E143" s="27"/>
      <c r="F143" s="27"/>
      <c r="G143" s="28">
        <f>G144+G145</f>
        <v>1385</v>
      </c>
      <c r="H143" s="29"/>
      <c r="I143" s="78">
        <f>H143*G143</f>
        <v>0</v>
      </c>
      <c r="J143" s="84">
        <f>I143*24</f>
        <v>0</v>
      </c>
    </row>
    <row r="144" spans="1:10" ht="31.5" x14ac:dyDescent="0.25">
      <c r="A144" s="14">
        <v>16.100000000000001</v>
      </c>
      <c r="B144" s="11">
        <v>16</v>
      </c>
      <c r="C144" s="11">
        <v>16.100000000000001</v>
      </c>
      <c r="D144" s="2"/>
      <c r="E144" s="2" t="s">
        <v>69</v>
      </c>
      <c r="F144" s="44" t="s">
        <v>71</v>
      </c>
      <c r="G144" s="104">
        <v>1070</v>
      </c>
      <c r="H144" s="12"/>
      <c r="I144" s="95"/>
      <c r="J144" s="96"/>
    </row>
    <row r="145" spans="1:10" ht="16.5" thickBot="1" x14ac:dyDescent="0.3">
      <c r="A145" s="35">
        <v>16.2</v>
      </c>
      <c r="B145" s="36">
        <v>16</v>
      </c>
      <c r="C145" s="36">
        <v>16.2</v>
      </c>
      <c r="D145" s="67"/>
      <c r="E145" s="67" t="s">
        <v>70</v>
      </c>
      <c r="F145" s="45" t="s">
        <v>72</v>
      </c>
      <c r="G145" s="105">
        <v>315</v>
      </c>
      <c r="H145" s="38"/>
      <c r="I145" s="91"/>
      <c r="J145" s="92"/>
    </row>
    <row r="146" spans="1:10" ht="16.5" thickBot="1" x14ac:dyDescent="0.3">
      <c r="A146" s="110" t="s">
        <v>163</v>
      </c>
      <c r="B146" s="111"/>
      <c r="C146" s="111"/>
      <c r="D146" s="111"/>
      <c r="E146" s="111"/>
      <c r="F146" s="111"/>
      <c r="G146" s="111"/>
      <c r="H146" s="111"/>
      <c r="I146" s="111"/>
      <c r="J146" s="69">
        <f>J143</f>
        <v>0</v>
      </c>
    </row>
    <row r="147" spans="1:10" ht="15.75" thickBot="1" x14ac:dyDescent="0.3"/>
    <row r="148" spans="1:10" ht="16.5" thickBot="1" x14ac:dyDescent="0.3">
      <c r="A148" s="113" t="s">
        <v>17</v>
      </c>
      <c r="B148" s="114"/>
      <c r="C148" s="114"/>
      <c r="D148" s="114"/>
      <c r="E148" s="114"/>
      <c r="F148" s="114"/>
      <c r="G148" s="115"/>
      <c r="H148" s="116" t="s">
        <v>16</v>
      </c>
      <c r="I148" s="117"/>
      <c r="J148" s="118"/>
    </row>
    <row r="149" spans="1:10" ht="48" thickBot="1" x14ac:dyDescent="0.3">
      <c r="A149" s="17" t="s">
        <v>0</v>
      </c>
      <c r="B149" s="18" t="s">
        <v>1</v>
      </c>
      <c r="C149" s="19" t="s">
        <v>7</v>
      </c>
      <c r="D149" s="18" t="s">
        <v>2</v>
      </c>
      <c r="E149" s="18" t="s">
        <v>6</v>
      </c>
      <c r="F149" s="42" t="s">
        <v>3</v>
      </c>
      <c r="G149" s="43" t="s">
        <v>4</v>
      </c>
      <c r="H149" s="21" t="s">
        <v>5</v>
      </c>
      <c r="I149" s="77" t="s">
        <v>15</v>
      </c>
      <c r="J149" s="21" t="s">
        <v>87</v>
      </c>
    </row>
    <row r="150" spans="1:10" ht="31.5" x14ac:dyDescent="0.25">
      <c r="A150" s="32">
        <v>17</v>
      </c>
      <c r="B150" s="33">
        <v>17</v>
      </c>
      <c r="C150" s="56" t="s">
        <v>8</v>
      </c>
      <c r="D150" s="41" t="s">
        <v>138</v>
      </c>
      <c r="E150" s="41"/>
      <c r="F150" s="41"/>
      <c r="G150" s="28">
        <f>G151</f>
        <v>2035</v>
      </c>
      <c r="H150" s="29"/>
      <c r="I150" s="78">
        <f>G150*H150</f>
        <v>0</v>
      </c>
      <c r="J150" s="84">
        <f>I150*24</f>
        <v>0</v>
      </c>
    </row>
    <row r="151" spans="1:10" ht="32.25" thickBot="1" x14ac:dyDescent="0.3">
      <c r="A151" s="35">
        <v>17.100000000000001</v>
      </c>
      <c r="B151" s="36">
        <v>17</v>
      </c>
      <c r="C151" s="55">
        <v>17.100000000000001</v>
      </c>
      <c r="D151" s="65"/>
      <c r="E151" s="106" t="s">
        <v>73</v>
      </c>
      <c r="F151" s="45" t="s">
        <v>74</v>
      </c>
      <c r="G151" s="37">
        <v>2035</v>
      </c>
      <c r="H151" s="38"/>
      <c r="I151" s="91"/>
      <c r="J151" s="92"/>
    </row>
    <row r="152" spans="1:10" ht="16.5" thickBot="1" x14ac:dyDescent="0.3">
      <c r="A152" s="110" t="s">
        <v>164</v>
      </c>
      <c r="B152" s="111"/>
      <c r="C152" s="111"/>
      <c r="D152" s="111"/>
      <c r="E152" s="111"/>
      <c r="F152" s="111"/>
      <c r="G152" s="111"/>
      <c r="H152" s="111"/>
      <c r="I152" s="111"/>
      <c r="J152" s="69">
        <f>J150</f>
        <v>0</v>
      </c>
    </row>
    <row r="153" spans="1:10" ht="15.75" thickBot="1" x14ac:dyDescent="0.3"/>
    <row r="154" spans="1:10" ht="16.5" thickBot="1" x14ac:dyDescent="0.3">
      <c r="A154" s="113" t="s">
        <v>17</v>
      </c>
      <c r="B154" s="114"/>
      <c r="C154" s="114"/>
      <c r="D154" s="114"/>
      <c r="E154" s="114"/>
      <c r="F154" s="114"/>
      <c r="G154" s="115"/>
      <c r="H154" s="116" t="s">
        <v>16</v>
      </c>
      <c r="I154" s="117"/>
      <c r="J154" s="118"/>
    </row>
    <row r="155" spans="1:10" ht="48" thickBot="1" x14ac:dyDescent="0.3">
      <c r="A155" s="17" t="s">
        <v>0</v>
      </c>
      <c r="B155" s="18" t="s">
        <v>1</v>
      </c>
      <c r="C155" s="19" t="s">
        <v>7</v>
      </c>
      <c r="D155" s="18" t="s">
        <v>2</v>
      </c>
      <c r="E155" s="18" t="s">
        <v>6</v>
      </c>
      <c r="F155" s="42" t="s">
        <v>3</v>
      </c>
      <c r="G155" s="43" t="s">
        <v>4</v>
      </c>
      <c r="H155" s="21" t="s">
        <v>5</v>
      </c>
      <c r="I155" s="77" t="s">
        <v>15</v>
      </c>
      <c r="J155" s="21" t="s">
        <v>87</v>
      </c>
    </row>
    <row r="156" spans="1:10" ht="45.6" customHeight="1" x14ac:dyDescent="0.25">
      <c r="A156" s="32">
        <v>18</v>
      </c>
      <c r="B156" s="33">
        <v>18</v>
      </c>
      <c r="C156" s="56" t="s">
        <v>8</v>
      </c>
      <c r="D156" s="41" t="s">
        <v>139</v>
      </c>
      <c r="E156" s="41"/>
      <c r="F156" s="41"/>
      <c r="G156" s="28">
        <f>G157</f>
        <v>421.29</v>
      </c>
      <c r="H156" s="29"/>
      <c r="I156" s="78">
        <f>G156*H156</f>
        <v>0</v>
      </c>
      <c r="J156" s="84">
        <f>I156*24</f>
        <v>0</v>
      </c>
    </row>
    <row r="157" spans="1:10" ht="32.25" thickBot="1" x14ac:dyDescent="0.3">
      <c r="A157" s="35">
        <v>18.100000000000001</v>
      </c>
      <c r="B157" s="36">
        <v>18</v>
      </c>
      <c r="C157" s="55">
        <v>18.100000000000001</v>
      </c>
      <c r="D157" s="46"/>
      <c r="E157" s="46" t="s">
        <v>75</v>
      </c>
      <c r="F157" s="47" t="s">
        <v>76</v>
      </c>
      <c r="G157" s="37">
        <v>421.29</v>
      </c>
      <c r="H157" s="38"/>
      <c r="I157" s="91"/>
      <c r="J157" s="92"/>
    </row>
    <row r="158" spans="1:10" ht="16.5" thickBot="1" x14ac:dyDescent="0.3">
      <c r="A158" s="110" t="s">
        <v>165</v>
      </c>
      <c r="B158" s="111"/>
      <c r="C158" s="111"/>
      <c r="D158" s="111"/>
      <c r="E158" s="111"/>
      <c r="F158" s="111"/>
      <c r="G158" s="111"/>
      <c r="H158" s="111"/>
      <c r="I158" s="111"/>
      <c r="J158" s="69">
        <f>J156</f>
        <v>0</v>
      </c>
    </row>
    <row r="159" spans="1:10" ht="15.75" thickBot="1" x14ac:dyDescent="0.3"/>
    <row r="160" spans="1:10" ht="48" thickBot="1" x14ac:dyDescent="0.3">
      <c r="A160" s="17" t="s">
        <v>0</v>
      </c>
      <c r="B160" s="18" t="s">
        <v>1</v>
      </c>
      <c r="C160" s="19" t="s">
        <v>7</v>
      </c>
      <c r="D160" s="18" t="s">
        <v>2</v>
      </c>
      <c r="E160" s="18" t="s">
        <v>6</v>
      </c>
      <c r="F160" s="42" t="s">
        <v>3</v>
      </c>
      <c r="G160" s="43" t="s">
        <v>4</v>
      </c>
      <c r="H160" s="21" t="s">
        <v>5</v>
      </c>
      <c r="I160" s="77" t="s">
        <v>15</v>
      </c>
      <c r="J160" s="21" t="s">
        <v>87</v>
      </c>
    </row>
    <row r="161" spans="1:10" ht="34.5" customHeight="1" x14ac:dyDescent="0.25">
      <c r="A161" s="32">
        <v>19</v>
      </c>
      <c r="B161" s="33">
        <v>19</v>
      </c>
      <c r="C161" s="56" t="s">
        <v>8</v>
      </c>
      <c r="D161" s="41" t="s">
        <v>140</v>
      </c>
      <c r="E161" s="41"/>
      <c r="F161" s="41"/>
      <c r="G161" s="28">
        <f>G162</f>
        <v>705</v>
      </c>
      <c r="H161" s="29"/>
      <c r="I161" s="78">
        <f>G161*H161</f>
        <v>0</v>
      </c>
      <c r="J161" s="84">
        <f>I161*24</f>
        <v>0</v>
      </c>
    </row>
    <row r="162" spans="1:10" ht="32.25" customHeight="1" thickBot="1" x14ac:dyDescent="0.3">
      <c r="A162" s="35">
        <v>19.100000000000001</v>
      </c>
      <c r="B162" s="36">
        <v>19</v>
      </c>
      <c r="C162" s="55">
        <v>19.100000000000001</v>
      </c>
      <c r="D162" s="46"/>
      <c r="E162" s="46" t="s">
        <v>77</v>
      </c>
      <c r="F162" s="47" t="s">
        <v>78</v>
      </c>
      <c r="G162" s="37">
        <v>705</v>
      </c>
      <c r="H162" s="38"/>
      <c r="I162" s="91"/>
      <c r="J162" s="92"/>
    </row>
    <row r="163" spans="1:10" ht="16.5" thickBot="1" x14ac:dyDescent="0.3">
      <c r="A163" s="110" t="s">
        <v>166</v>
      </c>
      <c r="B163" s="111"/>
      <c r="C163" s="111"/>
      <c r="D163" s="111"/>
      <c r="E163" s="111"/>
      <c r="F163" s="111"/>
      <c r="G163" s="111"/>
      <c r="H163" s="111"/>
      <c r="I163" s="111"/>
      <c r="J163" s="69">
        <f>J161</f>
        <v>0</v>
      </c>
    </row>
    <row r="164" spans="1:10" ht="15.75" thickBot="1" x14ac:dyDescent="0.3"/>
    <row r="165" spans="1:10" ht="16.5" thickBot="1" x14ac:dyDescent="0.3">
      <c r="A165" s="120" t="s">
        <v>147</v>
      </c>
      <c r="B165" s="121"/>
      <c r="C165" s="121"/>
      <c r="D165" s="121"/>
      <c r="E165" s="121"/>
      <c r="F165" s="122"/>
      <c r="G165" s="98"/>
      <c r="H165" s="99"/>
      <c r="I165" s="99"/>
      <c r="J165" s="100">
        <f>J16+J24+J34+J43+J49+J56+J63+J72+J81+J87+J93+J99+J108+J127+J139+J146+J152+J158+J163</f>
        <v>0</v>
      </c>
    </row>
    <row r="166" spans="1:10" ht="15.75" thickBot="1" x14ac:dyDescent="0.3"/>
    <row r="167" spans="1:10" ht="16.5" thickBot="1" x14ac:dyDescent="0.3">
      <c r="A167" s="123" t="s">
        <v>141</v>
      </c>
      <c r="B167" s="124"/>
      <c r="C167" s="124"/>
      <c r="D167" s="124"/>
      <c r="E167" s="124"/>
      <c r="F167" s="124"/>
      <c r="G167" s="124"/>
      <c r="H167" s="124"/>
      <c r="I167" s="124"/>
      <c r="J167" s="125"/>
    </row>
    <row r="168" spans="1:10" ht="63" customHeight="1" x14ac:dyDescent="0.25">
      <c r="H168" s="119" t="s">
        <v>81</v>
      </c>
      <c r="I168" s="119"/>
    </row>
  </sheetData>
  <mergeCells count="59">
    <mergeCell ref="H58:J58"/>
    <mergeCell ref="H65:J65"/>
    <mergeCell ref="H74:J74"/>
    <mergeCell ref="A72:I72"/>
    <mergeCell ref="A74:G74"/>
    <mergeCell ref="A3:D3"/>
    <mergeCell ref="A152:I152"/>
    <mergeCell ref="A154:G154"/>
    <mergeCell ref="A158:I158"/>
    <mergeCell ref="A139:I139"/>
    <mergeCell ref="A141:G141"/>
    <mergeCell ref="A146:I146"/>
    <mergeCell ref="A148:G148"/>
    <mergeCell ref="A108:I108"/>
    <mergeCell ref="A110:G110"/>
    <mergeCell ref="A63:I63"/>
    <mergeCell ref="A65:G65"/>
    <mergeCell ref="A129:G129"/>
    <mergeCell ref="A56:I56"/>
    <mergeCell ref="A58:G58"/>
    <mergeCell ref="A26:G26"/>
    <mergeCell ref="H168:I168"/>
    <mergeCell ref="A163:I163"/>
    <mergeCell ref="A165:F165"/>
    <mergeCell ref="H129:J129"/>
    <mergeCell ref="H141:J141"/>
    <mergeCell ref="H148:J148"/>
    <mergeCell ref="H154:J154"/>
    <mergeCell ref="A167:J167"/>
    <mergeCell ref="A51:G51"/>
    <mergeCell ref="H26:J26"/>
    <mergeCell ref="H36:J36"/>
    <mergeCell ref="A16:I16"/>
    <mergeCell ref="A5:G5"/>
    <mergeCell ref="A24:I24"/>
    <mergeCell ref="A18:G18"/>
    <mergeCell ref="H5:J5"/>
    <mergeCell ref="H18:J18"/>
    <mergeCell ref="A34:I34"/>
    <mergeCell ref="A36:G36"/>
    <mergeCell ref="A43:I43"/>
    <mergeCell ref="A45:G45"/>
    <mergeCell ref="A49:I49"/>
    <mergeCell ref="H45:J45"/>
    <mergeCell ref="H51:J51"/>
    <mergeCell ref="A81:I81"/>
    <mergeCell ref="A83:G83"/>
    <mergeCell ref="H83:J83"/>
    <mergeCell ref="A87:I87"/>
    <mergeCell ref="A89:G89"/>
    <mergeCell ref="H89:J89"/>
    <mergeCell ref="A127:I127"/>
    <mergeCell ref="A93:I93"/>
    <mergeCell ref="A95:G95"/>
    <mergeCell ref="A99:I99"/>
    <mergeCell ref="A101:G101"/>
    <mergeCell ref="H95:J95"/>
    <mergeCell ref="H101:J101"/>
    <mergeCell ref="H110:J110"/>
  </mergeCells>
  <pageMargins left="0.7" right="0.7" top="0.5" bottom="0.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of financiara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Mirel Ciciiala</dc:creator>
  <cp:lastModifiedBy>Elena Raluca Militaru</cp:lastModifiedBy>
  <cp:lastPrinted>2023-07-24T10:29:21Z</cp:lastPrinted>
  <dcterms:created xsi:type="dcterms:W3CDTF">2022-01-31T12:34:03Z</dcterms:created>
  <dcterms:modified xsi:type="dcterms:W3CDTF">2023-11-28T10:10:20Z</dcterms:modified>
</cp:coreProperties>
</file>